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eutelsatgroup.sharepoint.com/sites/DPEF2019-2020/Shared Documents/General/Program Information/Communication and Engagement/Website/Photos Videos content for website/Our mission/"/>
    </mc:Choice>
  </mc:AlternateContent>
  <xr:revisionPtr revIDLastSave="6" documentId="8_{B68DEF33-AAB8-4488-8A70-ACA0F23A77E6}" xr6:coauthVersionLast="46" xr6:coauthVersionMax="46" xr10:uidLastSave="{19AA84EC-52F2-47A4-9C93-5E135C56E432}"/>
  <bookViews>
    <workbookView xWindow="-110" yWindow="-110" windowWidth="19420" windowHeight="10420" xr2:uid="{00000000-000D-0000-FFFF-FFFF00000000}"/>
  </bookViews>
  <sheets>
    <sheet name="Social" sheetId="6" r:id="rId1"/>
    <sheet name="Carbon footprint" sheetId="10" r:id="rId2"/>
    <sheet name="Sustainable procurement" sheetId="8" r:id="rId3"/>
    <sheet name="Ethics &amp; Cybersecurity" sheetId="5" r:id="rId4"/>
  </sheets>
  <definedNames>
    <definedName name="choix_oui_non">#REF!</definedName>
    <definedName name="liste_langues_donnees">#REF!</definedName>
    <definedName name="liste_langues_interface">#REF!</definedName>
    <definedName name="liste_noeuds">#REF!</definedName>
    <definedName name="liste_rol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8" i="6" l="1"/>
  <c r="C118" i="6"/>
  <c r="D101" i="6"/>
  <c r="C101" i="6"/>
  <c r="D100" i="6"/>
  <c r="C100" i="6"/>
  <c r="C64" i="6"/>
  <c r="C65" i="6"/>
  <c r="D65" i="6"/>
  <c r="D64" i="6"/>
  <c r="D78" i="6"/>
  <c r="D81" i="6" s="1"/>
  <c r="C78" i="6"/>
  <c r="C81" i="6" s="1"/>
  <c r="D73" i="6"/>
  <c r="D76" i="6" s="1"/>
  <c r="C73" i="6"/>
  <c r="C76" i="6" s="1"/>
  <c r="D68" i="6"/>
  <c r="D71" i="6" s="1"/>
  <c r="C68" i="6"/>
  <c r="C71" i="6" s="1"/>
  <c r="D56" i="6"/>
  <c r="D59" i="6" s="1"/>
  <c r="D43" i="6"/>
  <c r="C43" i="6"/>
  <c r="C42" i="6"/>
  <c r="C56" i="6"/>
  <c r="C59" i="6" s="1"/>
  <c r="D51" i="6"/>
  <c r="D54" i="6" s="1"/>
  <c r="C51" i="6"/>
  <c r="D46" i="6"/>
  <c r="C46" i="6"/>
  <c r="C49" i="6" s="1"/>
  <c r="D17" i="6"/>
  <c r="D23" i="6"/>
  <c r="C63" i="6" l="1"/>
  <c r="C66" i="6" s="1"/>
  <c r="D63" i="6"/>
  <c r="D66" i="6" s="1"/>
  <c r="D42" i="6"/>
  <c r="D41" i="6" s="1"/>
  <c r="D44" i="6" s="1"/>
  <c r="C41" i="6"/>
  <c r="C54" i="6"/>
  <c r="D49" i="6"/>
  <c r="D29" i="10"/>
  <c r="C29" i="10"/>
  <c r="D18" i="10"/>
  <c r="C18" i="10"/>
  <c r="D31" i="10" l="1"/>
  <c r="C31" i="10"/>
  <c r="C88" i="6"/>
  <c r="C17" i="6"/>
  <c r="D35" i="6"/>
  <c r="C35" i="6"/>
  <c r="D29" i="6"/>
  <c r="C29" i="6"/>
  <c r="C23" i="6"/>
  <c r="C44" i="6" l="1"/>
</calcChain>
</file>

<file path=xl/sharedStrings.xml><?xml version="1.0" encoding="utf-8"?>
<sst xmlns="http://schemas.openxmlformats.org/spreadsheetml/2006/main" count="223" uniqueCount="71">
  <si>
    <t>Percentage of employees trained in cyber security</t>
  </si>
  <si>
    <t>Training</t>
  </si>
  <si>
    <t>Total workforce</t>
  </si>
  <si>
    <t>Recruitments</t>
  </si>
  <si>
    <t>Departures</t>
  </si>
  <si>
    <t>Percentage of buyers aware of or trained in sustainable procurement</t>
  </si>
  <si>
    <t>Waste</t>
  </si>
  <si>
    <t>KPI's</t>
  </si>
  <si>
    <t>Scope</t>
  </si>
  <si>
    <t xml:space="preserve">Total Managers </t>
  </si>
  <si>
    <t>Eutelsat Group</t>
  </si>
  <si>
    <t>Male Managers</t>
  </si>
  <si>
    <t>Female Managers</t>
  </si>
  <si>
    <t>% of Managerial Functions occupied by Women</t>
  </si>
  <si>
    <t>Male Workforce</t>
  </si>
  <si>
    <t>Female Worforce</t>
  </si>
  <si>
    <t>Gender Balance - Management Positions</t>
  </si>
  <si>
    <t>Gender Balance - Salaries</t>
  </si>
  <si>
    <t>Workforce - Gender Balance</t>
  </si>
  <si>
    <t>Workforce - Age Profile</t>
  </si>
  <si>
    <t>Carbon Impact (tCO2eq)</t>
  </si>
  <si>
    <t>Diesel Consumption (Fuel Buildings)</t>
  </si>
  <si>
    <t>Petrol Consumption (Fuel Vehicles)</t>
  </si>
  <si>
    <t>Greenhouse gas Emitted by Liquid Refrigerants</t>
  </si>
  <si>
    <t>Scope 2 - Carbon emissions</t>
  </si>
  <si>
    <t>Electricity Consumption</t>
  </si>
  <si>
    <t xml:space="preserve">Consumption of Renewable Energies </t>
  </si>
  <si>
    <t>Buildings</t>
  </si>
  <si>
    <t>Electronic and IT equipment</t>
  </si>
  <si>
    <t>Use of Fransat Products Sold</t>
  </si>
  <si>
    <t>Employee Commuting (Business Travel)</t>
  </si>
  <si>
    <t>Accomodation and Meals (Business Travel)</t>
  </si>
  <si>
    <t>Water Consumption</t>
  </si>
  <si>
    <t>Workforce - Turnover</t>
  </si>
  <si>
    <t>Indicator</t>
  </si>
  <si>
    <t>Eutelsat SA (France)</t>
  </si>
  <si>
    <t>Eutelsat (Americas)</t>
  </si>
  <si>
    <t>Eutelsat (Rest Of World)</t>
  </si>
  <si>
    <t xml:space="preserve">Total workforce </t>
  </si>
  <si>
    <t xml:space="preserve">Male Workforce </t>
  </si>
  <si>
    <t xml:space="preserve">Female Worforce </t>
  </si>
  <si>
    <t xml:space="preserve">% of Managerial Functions occupied by Women </t>
  </si>
  <si>
    <t>Average Salary (Euros)</t>
  </si>
  <si>
    <t>Average Salary - Male Employee (Euros)</t>
  </si>
  <si>
    <t>Avergae Salary - Female Employee (Euros)</t>
  </si>
  <si>
    <t>Workforce &lt; 25</t>
  </si>
  <si>
    <t>Workforce 25 ≤…≤ 40</t>
  </si>
  <si>
    <t>Workforce 40 ≤…≤ 60</t>
  </si>
  <si>
    <t>Workforce ≥ 60</t>
  </si>
  <si>
    <t>Total Workforce</t>
  </si>
  <si>
    <t>% Turnover</t>
  </si>
  <si>
    <t>Total Training Hours</t>
  </si>
  <si>
    <t>Average Training Hours/employee</t>
  </si>
  <si>
    <t>Number of buyers working at the Purchasing Department</t>
  </si>
  <si>
    <t>Number of buyers with a CSR objective within their performance evaluation?</t>
  </si>
  <si>
    <t>Percentage of employees trained in Anti-corruption</t>
  </si>
  <si>
    <t>Number of alerts received through the whistleblowing system?</t>
  </si>
  <si>
    <t>Non saisi</t>
  </si>
  <si>
    <t>TOTAL SCOPE 1 &amp; 2</t>
  </si>
  <si>
    <t>TOTAL SCOPE 3</t>
  </si>
  <si>
    <t>Eutelsat Geostationary Satellite Fleet</t>
  </si>
  <si>
    <t>Capacity Leased on 3rd Party Satellites</t>
  </si>
  <si>
    <t xml:space="preserve">Scope 3 - Carbon emissions </t>
  </si>
  <si>
    <t>TOTAL CARBON EMISSIONS</t>
  </si>
  <si>
    <t>Scope 1 - Carbon emissions</t>
  </si>
  <si>
    <t>Telecommunications Packages</t>
  </si>
  <si>
    <t>Eutelsat (Mexico)</t>
  </si>
  <si>
    <t>Eutelsat (Italy - Turin)</t>
  </si>
  <si>
    <t>Total Workforce*</t>
  </si>
  <si>
    <t>* Age profile information not available for all entities in the Rest of the World category</t>
  </si>
  <si>
    <t>Key ESG Indicators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</si>
</sst>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sz val="11"/>
      <color indexed="8"/>
      <name val="Calibri"/>
      <family val="2"/>
      <scheme val="minor"/>
    </font>
    <font>
      <b/>
      <sz val="11"/>
      <color theme="1"/>
      <name val="Calibri"/>
      <family val="2"/>
      <scheme val="minor"/>
    </font>
    <font>
      <sz val="11"/>
      <name val="Calibri"/>
      <family val="2"/>
      <scheme val="minor"/>
    </font>
    <font>
      <sz val="11"/>
      <color indexed="8"/>
      <name val="Arial"/>
      <family val="2"/>
    </font>
    <font>
      <b/>
      <sz val="11"/>
      <color theme="1"/>
      <name val="Arial"/>
      <family val="2"/>
    </font>
    <font>
      <sz val="11"/>
      <name val="Arial"/>
      <family val="2"/>
    </font>
    <font>
      <b/>
      <u/>
      <sz val="14"/>
      <color indexed="8"/>
      <name val="Arial"/>
      <family val="2"/>
    </font>
    <font>
      <b/>
      <sz val="16"/>
      <color indexed="8"/>
      <name val="Arial"/>
      <family val="2"/>
    </font>
  </fonts>
  <fills count="6">
    <fill>
      <patternFill patternType="none"/>
    </fill>
    <fill>
      <patternFill patternType="gray125"/>
    </fill>
    <fill>
      <patternFill patternType="solid">
        <fgColor theme="9" tint="0.59999389629810485"/>
        <bgColor indexed="64"/>
      </patternFill>
    </fill>
    <fill>
      <patternFill patternType="solid">
        <fgColor theme="0" tint="-0.14996795556505021"/>
        <bgColor indexed="64"/>
      </patternFill>
    </fill>
    <fill>
      <patternFill patternType="solid">
        <fgColor theme="5" tint="0.79998168889431442"/>
        <bgColor indexed="64"/>
      </patternFill>
    </fill>
    <fill>
      <patternFill patternType="solid">
        <fgColor theme="0"/>
        <bgColor indexed="64"/>
      </patternFill>
    </fill>
  </fills>
  <borders count="20">
    <border>
      <left/>
      <right/>
      <top/>
      <bottom/>
      <diagonal/>
    </border>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double">
        <color auto="1"/>
      </top>
      <bottom style="double">
        <color auto="1"/>
      </bottom>
      <diagonal/>
    </border>
    <border>
      <left style="thin">
        <color auto="1"/>
      </left>
      <right style="thin">
        <color auto="1"/>
      </right>
      <top style="double">
        <color auto="1"/>
      </top>
      <bottom style="thin">
        <color auto="1"/>
      </bottom>
      <diagonal/>
    </border>
    <border>
      <left style="thin">
        <color auto="1"/>
      </left>
      <right style="thin">
        <color auto="1"/>
      </right>
      <top style="double">
        <color auto="1"/>
      </top>
      <bottom/>
      <diagonal/>
    </border>
    <border>
      <left style="double">
        <color auto="1"/>
      </left>
      <right style="thin">
        <color auto="1"/>
      </right>
      <top style="double">
        <color auto="1"/>
      </top>
      <bottom/>
      <diagonal/>
    </border>
    <border>
      <left style="thin">
        <color auto="1"/>
      </left>
      <right style="thin">
        <color auto="1"/>
      </right>
      <top style="thin">
        <color auto="1"/>
      </top>
      <bottom/>
      <diagonal/>
    </border>
    <border>
      <left style="double">
        <color auto="1"/>
      </left>
      <right style="thin">
        <color auto="1"/>
      </right>
      <top style="thin">
        <color auto="1"/>
      </top>
      <bottom/>
      <diagonal/>
    </border>
    <border>
      <left style="thin">
        <color auto="1"/>
      </left>
      <right style="thin">
        <color auto="1"/>
      </right>
      <top style="thin">
        <color auto="1"/>
      </top>
      <bottom style="double">
        <color auto="1"/>
      </bottom>
      <diagonal/>
    </border>
    <border>
      <left style="double">
        <color auto="1"/>
      </left>
      <right style="thin">
        <color auto="1"/>
      </right>
      <top style="double">
        <color auto="1"/>
      </top>
      <bottom style="thin">
        <color auto="1"/>
      </bottom>
      <diagonal/>
    </border>
    <border>
      <left style="double">
        <color auto="1"/>
      </left>
      <right style="thin">
        <color auto="1"/>
      </right>
      <top style="thin">
        <color auto="1"/>
      </top>
      <bottom style="double">
        <color auto="1"/>
      </bottom>
      <diagonal/>
    </border>
    <border>
      <left style="double">
        <color auto="1"/>
      </left>
      <right style="thin">
        <color auto="1"/>
      </right>
      <top style="double">
        <color auto="1"/>
      </top>
      <bottom style="double">
        <color auto="1"/>
      </bottom>
      <diagonal/>
    </border>
    <border>
      <left style="thin">
        <color auto="1"/>
      </left>
      <right style="double">
        <color auto="1"/>
      </right>
      <top style="double">
        <color auto="1"/>
      </top>
      <bottom style="double">
        <color auto="1"/>
      </bottom>
      <diagonal/>
    </border>
    <border>
      <left style="thin">
        <color auto="1"/>
      </left>
      <right style="double">
        <color auto="1"/>
      </right>
      <top style="thin">
        <color auto="1"/>
      </top>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thin">
        <color auto="1"/>
      </left>
      <right style="double">
        <color auto="1"/>
      </right>
      <top style="thin">
        <color auto="1"/>
      </top>
      <bottom style="double">
        <color auto="1"/>
      </bottom>
      <diagonal/>
    </border>
    <border>
      <left style="thin">
        <color auto="1"/>
      </left>
      <right style="double">
        <color auto="1"/>
      </right>
      <top style="double">
        <color auto="1"/>
      </top>
      <bottom style="thin">
        <color auto="1"/>
      </bottom>
      <diagonal/>
    </border>
    <border>
      <left style="thin">
        <color auto="1"/>
      </left>
      <right style="double">
        <color auto="1"/>
      </right>
      <top/>
      <bottom/>
      <diagonal/>
    </border>
  </borders>
  <cellStyleXfs count="5">
    <xf numFmtId="0" fontId="0" fillId="0" borderId="0"/>
    <xf numFmtId="0" fontId="1" fillId="0" borderId="1"/>
    <xf numFmtId="0" fontId="1" fillId="0" borderId="1"/>
    <xf numFmtId="0" fontId="1" fillId="0" borderId="1"/>
    <xf numFmtId="9" fontId="1" fillId="0" borderId="0" applyFont="0" applyFill="0" applyBorder="0" applyAlignment="0" applyProtection="0"/>
  </cellStyleXfs>
  <cellXfs count="87">
    <xf numFmtId="0" fontId="0" fillId="0" borderId="0" xfId="0"/>
    <xf numFmtId="0" fontId="0" fillId="0" borderId="0" xfId="0" applyAlignment="1">
      <alignment vertical="center" wrapText="1"/>
    </xf>
    <xf numFmtId="0" fontId="0" fillId="2" borderId="11" xfId="0" applyFill="1" applyBorder="1" applyAlignment="1">
      <alignment vertical="center" wrapText="1"/>
    </xf>
    <xf numFmtId="0" fontId="3" fillId="4" borderId="2" xfId="0" applyFont="1" applyFill="1" applyBorder="1" applyAlignment="1">
      <alignment horizontal="left" vertical="center" wrapText="1"/>
    </xf>
    <xf numFmtId="0" fontId="2" fillId="2" borderId="9" xfId="0" applyFont="1" applyFill="1" applyBorder="1" applyAlignment="1">
      <alignment horizontal="right" vertical="center" wrapText="1"/>
    </xf>
    <xf numFmtId="3" fontId="2" fillId="2" borderId="9" xfId="0" applyNumberFormat="1" applyFont="1" applyFill="1" applyBorder="1" applyAlignment="1">
      <alignment horizontal="center" vertical="center" wrapText="1"/>
    </xf>
    <xf numFmtId="3" fontId="2" fillId="2" borderId="17" xfId="0" applyNumberFormat="1" applyFont="1" applyFill="1" applyBorder="1" applyAlignment="1">
      <alignment horizontal="center" vertical="center" wrapText="1"/>
    </xf>
    <xf numFmtId="0" fontId="3" fillId="4" borderId="15" xfId="0" applyFont="1" applyFill="1" applyBorder="1" applyAlignment="1">
      <alignment horizontal="left" vertical="center" wrapText="1"/>
    </xf>
    <xf numFmtId="0" fontId="3" fillId="4" borderId="16" xfId="0" applyFont="1" applyFill="1" applyBorder="1" applyAlignment="1">
      <alignment horizontal="left" vertical="center" wrapText="1"/>
    </xf>
    <xf numFmtId="0" fontId="0" fillId="0" borderId="0" xfId="0" applyAlignment="1">
      <alignment horizontal="left" vertical="center"/>
    </xf>
    <xf numFmtId="0" fontId="0" fillId="0" borderId="0" xfId="0" applyAlignment="1">
      <alignment horizontal="left" vertical="center" wrapText="1"/>
    </xf>
    <xf numFmtId="0" fontId="4" fillId="0" borderId="0" xfId="0" applyFont="1"/>
    <xf numFmtId="0" fontId="5" fillId="3" borderId="1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13" xfId="0" applyFont="1" applyFill="1" applyBorder="1" applyAlignment="1">
      <alignment horizontal="center" vertical="center" wrapText="1"/>
    </xf>
    <xf numFmtId="1" fontId="4" fillId="0" borderId="0" xfId="0" applyNumberFormat="1" applyFont="1"/>
    <xf numFmtId="0" fontId="4" fillId="4" borderId="10" xfId="0" applyFont="1" applyFill="1" applyBorder="1" applyAlignment="1">
      <alignment horizontal="left" vertical="center" wrapText="1"/>
    </xf>
    <xf numFmtId="0" fontId="4" fillId="4" borderId="4" xfId="0" applyFont="1" applyFill="1" applyBorder="1" applyAlignment="1">
      <alignment horizontal="center" vertical="center" wrapText="1"/>
    </xf>
    <xf numFmtId="1" fontId="4" fillId="4" borderId="4" xfId="0" applyNumberFormat="1" applyFont="1" applyFill="1" applyBorder="1" applyAlignment="1">
      <alignment horizontal="center" vertical="center" wrapText="1"/>
    </xf>
    <xf numFmtId="1" fontId="4" fillId="4" borderId="18" xfId="0" applyNumberFormat="1" applyFont="1" applyFill="1" applyBorder="1" applyAlignment="1">
      <alignment horizontal="center" vertical="center" wrapText="1"/>
    </xf>
    <xf numFmtId="0" fontId="4" fillId="4" borderId="15" xfId="0" applyFont="1" applyFill="1" applyBorder="1" applyAlignment="1">
      <alignment horizontal="left" vertical="center" wrapText="1"/>
    </xf>
    <xf numFmtId="0" fontId="4" fillId="4" borderId="2" xfId="0" applyFont="1" applyFill="1" applyBorder="1" applyAlignment="1">
      <alignment horizontal="center" vertical="center" wrapText="1"/>
    </xf>
    <xf numFmtId="1" fontId="4" fillId="4" borderId="2" xfId="0" applyNumberFormat="1" applyFont="1" applyFill="1" applyBorder="1" applyAlignment="1">
      <alignment horizontal="center" vertical="center" wrapText="1"/>
    </xf>
    <xf numFmtId="1" fontId="4" fillId="4" borderId="16" xfId="0" applyNumberFormat="1" applyFont="1" applyFill="1" applyBorder="1" applyAlignment="1">
      <alignment horizontal="center" vertical="center" wrapText="1"/>
    </xf>
    <xf numFmtId="0" fontId="4" fillId="2" borderId="15" xfId="0" applyFont="1" applyFill="1" applyBorder="1" applyAlignment="1">
      <alignment vertical="center" wrapText="1"/>
    </xf>
    <xf numFmtId="0" fontId="4" fillId="2" borderId="2" xfId="0" applyFont="1" applyFill="1" applyBorder="1" applyAlignment="1">
      <alignment horizontal="center" vertical="center" wrapText="1"/>
    </xf>
    <xf numFmtId="1" fontId="4" fillId="2" borderId="2" xfId="4" applyNumberFormat="1" applyFont="1" applyFill="1" applyBorder="1" applyAlignment="1">
      <alignment horizontal="center" vertical="center" wrapText="1"/>
    </xf>
    <xf numFmtId="1" fontId="4" fillId="2" borderId="16" xfId="4" applyNumberFormat="1" applyFont="1" applyFill="1" applyBorder="1" applyAlignment="1">
      <alignment horizontal="center" vertical="center" wrapText="1"/>
    </xf>
    <xf numFmtId="0" fontId="4" fillId="4" borderId="16" xfId="0" applyFont="1" applyFill="1" applyBorder="1" applyAlignment="1">
      <alignment horizontal="center" vertical="center" wrapText="1"/>
    </xf>
    <xf numFmtId="1" fontId="4" fillId="4" borderId="19" xfId="0" applyNumberFormat="1" applyFont="1" applyFill="1" applyBorder="1" applyAlignment="1">
      <alignment horizontal="center" vertical="center" wrapText="1"/>
    </xf>
    <xf numFmtId="0" fontId="4" fillId="2" borderId="11" xfId="0" applyFont="1" applyFill="1" applyBorder="1" applyAlignment="1">
      <alignment vertical="center" wrapText="1"/>
    </xf>
    <xf numFmtId="0" fontId="4" fillId="2" borderId="9" xfId="0" applyFont="1" applyFill="1" applyBorder="1" applyAlignment="1">
      <alignment horizontal="center" vertical="center" wrapText="1"/>
    </xf>
    <xf numFmtId="1" fontId="4" fillId="2" borderId="9" xfId="4" applyNumberFormat="1" applyFont="1" applyFill="1" applyBorder="1" applyAlignment="1">
      <alignment horizontal="center" vertical="center" wrapText="1"/>
    </xf>
    <xf numFmtId="1" fontId="4" fillId="2" borderId="17" xfId="4" applyNumberFormat="1" applyFont="1" applyFill="1" applyBorder="1" applyAlignment="1">
      <alignment horizontal="center" vertical="center" wrapText="1"/>
    </xf>
    <xf numFmtId="9" fontId="4" fillId="2" borderId="2" xfId="4" applyFont="1" applyFill="1" applyBorder="1" applyAlignment="1">
      <alignment horizontal="center" vertical="center" wrapText="1"/>
    </xf>
    <xf numFmtId="9" fontId="4" fillId="2" borderId="16" xfId="0" applyNumberFormat="1" applyFont="1" applyFill="1" applyBorder="1" applyAlignment="1">
      <alignment horizontal="center" vertical="center" wrapText="1"/>
    </xf>
    <xf numFmtId="9" fontId="4" fillId="2" borderId="16" xfId="4" applyFont="1" applyFill="1" applyBorder="1" applyAlignment="1">
      <alignment horizontal="center" vertical="center" wrapText="1"/>
    </xf>
    <xf numFmtId="9" fontId="4" fillId="2" borderId="9" xfId="4" applyFont="1" applyFill="1" applyBorder="1" applyAlignment="1">
      <alignment horizontal="center" vertical="center" wrapText="1"/>
    </xf>
    <xf numFmtId="9" fontId="4" fillId="2" borderId="17" xfId="4"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5" xfId="0" applyFont="1" applyFill="1" applyBorder="1" applyAlignment="1">
      <alignment horizontal="center" vertical="center" wrapText="1"/>
    </xf>
    <xf numFmtId="0" fontId="4" fillId="4" borderId="8" xfId="0" applyFont="1" applyFill="1" applyBorder="1" applyAlignment="1">
      <alignment horizontal="left" vertical="center" wrapText="1"/>
    </xf>
    <xf numFmtId="0" fontId="4" fillId="4" borderId="7" xfId="0" applyFont="1" applyFill="1" applyBorder="1" applyAlignment="1">
      <alignment horizontal="center" vertical="center" wrapText="1"/>
    </xf>
    <xf numFmtId="3" fontId="4" fillId="4" borderId="4" xfId="0" applyNumberFormat="1" applyFont="1" applyFill="1" applyBorder="1" applyAlignment="1">
      <alignment horizontal="center" vertical="center" wrapText="1"/>
    </xf>
    <xf numFmtId="3" fontId="4" fillId="4" borderId="18" xfId="0" applyNumberFormat="1" applyFont="1" applyFill="1" applyBorder="1" applyAlignment="1">
      <alignment horizontal="center" vertical="center" wrapText="1"/>
    </xf>
    <xf numFmtId="3" fontId="4" fillId="4" borderId="2" xfId="0" applyNumberFormat="1" applyFont="1" applyFill="1" applyBorder="1" applyAlignment="1">
      <alignment horizontal="center" vertical="center" wrapText="1"/>
    </xf>
    <xf numFmtId="3" fontId="4" fillId="4" borderId="16" xfId="0" applyNumberFormat="1" applyFont="1" applyFill="1" applyBorder="1" applyAlignment="1">
      <alignment horizontal="center" vertical="center" wrapText="1"/>
    </xf>
    <xf numFmtId="3" fontId="4" fillId="2" borderId="2" xfId="4" applyNumberFormat="1" applyFont="1" applyFill="1" applyBorder="1" applyAlignment="1">
      <alignment horizontal="center" vertical="center" wrapText="1"/>
    </xf>
    <xf numFmtId="3" fontId="4" fillId="2" borderId="16" xfId="4" applyNumberFormat="1" applyFont="1" applyFill="1" applyBorder="1" applyAlignment="1">
      <alignment horizontal="center" vertical="center" wrapText="1"/>
    </xf>
    <xf numFmtId="3" fontId="4" fillId="2" borderId="9" xfId="4" applyNumberFormat="1" applyFont="1" applyFill="1" applyBorder="1" applyAlignment="1">
      <alignment horizontal="center" vertical="center" wrapText="1"/>
    </xf>
    <xf numFmtId="3" fontId="4" fillId="2" borderId="17" xfId="4" applyNumberFormat="1" applyFont="1" applyFill="1" applyBorder="1" applyAlignment="1">
      <alignment horizontal="center" vertical="center" wrapText="1"/>
    </xf>
    <xf numFmtId="10" fontId="4" fillId="2" borderId="2" xfId="4" applyNumberFormat="1" applyFont="1" applyFill="1" applyBorder="1" applyAlignment="1">
      <alignment horizontal="center" vertical="center" wrapText="1"/>
    </xf>
    <xf numFmtId="10" fontId="4" fillId="2" borderId="16" xfId="4" applyNumberFormat="1" applyFont="1" applyFill="1" applyBorder="1" applyAlignment="1">
      <alignment horizontal="center" vertical="center" wrapText="1"/>
    </xf>
    <xf numFmtId="9" fontId="4" fillId="0" borderId="0" xfId="4" applyFont="1"/>
    <xf numFmtId="10" fontId="4" fillId="2" borderId="9" xfId="4" applyNumberFormat="1" applyFont="1" applyFill="1" applyBorder="1" applyAlignment="1">
      <alignment horizontal="center" vertical="center" wrapText="1"/>
    </xf>
    <xf numFmtId="10" fontId="4" fillId="2" borderId="17" xfId="4" applyNumberFormat="1" applyFont="1" applyFill="1" applyBorder="1" applyAlignment="1">
      <alignment horizontal="center" vertical="center" wrapText="1"/>
    </xf>
    <xf numFmtId="2" fontId="4" fillId="2" borderId="2" xfId="0" applyNumberFormat="1" applyFont="1" applyFill="1" applyBorder="1" applyAlignment="1">
      <alignment horizontal="center" vertical="center" wrapText="1"/>
    </xf>
    <xf numFmtId="2" fontId="4" fillId="2" borderId="16" xfId="0" applyNumberFormat="1" applyFont="1" applyFill="1" applyBorder="1" applyAlignment="1">
      <alignment horizontal="center" vertical="center" wrapText="1"/>
    </xf>
    <xf numFmtId="2" fontId="4" fillId="2" borderId="9" xfId="0" applyNumberFormat="1" applyFont="1" applyFill="1" applyBorder="1" applyAlignment="1">
      <alignment horizontal="center" vertical="center" wrapText="1"/>
    </xf>
    <xf numFmtId="2" fontId="4" fillId="2" borderId="17" xfId="0" applyNumberFormat="1"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4" fillId="4" borderId="4" xfId="0" applyFont="1" applyFill="1" applyBorder="1" applyAlignment="1">
      <alignment horizontal="left" vertical="center" wrapText="1"/>
    </xf>
    <xf numFmtId="0" fontId="4" fillId="4" borderId="2" xfId="0" applyFont="1" applyFill="1" applyBorder="1" applyAlignment="1">
      <alignment horizontal="left" vertical="center" wrapText="1"/>
    </xf>
    <xf numFmtId="0" fontId="5" fillId="2" borderId="2" xfId="0" applyFont="1" applyFill="1" applyBorder="1" applyAlignment="1">
      <alignment horizontal="right" vertical="center" wrapText="1"/>
    </xf>
    <xf numFmtId="3" fontId="5" fillId="2" borderId="2" xfId="0" applyNumberFormat="1" applyFont="1" applyFill="1" applyBorder="1" applyAlignment="1">
      <alignment horizontal="center" vertical="center" wrapText="1"/>
    </xf>
    <xf numFmtId="3" fontId="5" fillId="2" borderId="16" xfId="0" applyNumberFormat="1" applyFont="1" applyFill="1" applyBorder="1" applyAlignment="1">
      <alignment horizontal="center" vertical="center" wrapText="1"/>
    </xf>
    <xf numFmtId="0" fontId="6" fillId="4" borderId="2" xfId="0" applyFont="1" applyFill="1" applyBorder="1" applyAlignment="1">
      <alignment horizontal="left" vertical="center" wrapText="1"/>
    </xf>
    <xf numFmtId="0" fontId="6" fillId="4" borderId="2" xfId="0" applyFont="1" applyFill="1" applyBorder="1" applyAlignment="1">
      <alignment vertical="center" wrapText="1"/>
    </xf>
    <xf numFmtId="0" fontId="4" fillId="4" borderId="2" xfId="0" applyFont="1" applyFill="1" applyBorder="1" applyAlignment="1">
      <alignment vertical="center" wrapText="1"/>
    </xf>
    <xf numFmtId="0" fontId="4" fillId="4" borderId="11" xfId="0" applyFont="1" applyFill="1" applyBorder="1" applyAlignment="1">
      <alignment horizontal="left" vertical="center" wrapText="1"/>
    </xf>
    <xf numFmtId="0" fontId="4" fillId="4" borderId="9" xfId="0" applyFont="1" applyFill="1" applyBorder="1" applyAlignment="1">
      <alignment horizontal="center" vertical="center" wrapText="1"/>
    </xf>
    <xf numFmtId="9" fontId="4" fillId="4" borderId="9" xfId="0" applyNumberFormat="1" applyFont="1" applyFill="1" applyBorder="1" applyAlignment="1">
      <alignment horizontal="center" vertical="center" wrapText="1"/>
    </xf>
    <xf numFmtId="9" fontId="4" fillId="4" borderId="17" xfId="0" applyNumberFormat="1" applyFont="1" applyFill="1" applyBorder="1" applyAlignment="1">
      <alignment horizontal="center" vertical="center" wrapText="1"/>
    </xf>
    <xf numFmtId="1" fontId="4" fillId="4" borderId="7" xfId="0" applyNumberFormat="1" applyFont="1" applyFill="1" applyBorder="1" applyAlignment="1">
      <alignment horizontal="center" vertical="center" wrapText="1"/>
    </xf>
    <xf numFmtId="1" fontId="4" fillId="4" borderId="14" xfId="0" applyNumberFormat="1" applyFont="1" applyFill="1" applyBorder="1" applyAlignment="1">
      <alignment horizontal="center" vertical="center" wrapText="1"/>
    </xf>
    <xf numFmtId="9" fontId="4" fillId="4" borderId="14" xfId="0" applyNumberFormat="1" applyFont="1" applyFill="1" applyBorder="1" applyAlignment="1">
      <alignment horizontal="center" vertical="center" wrapText="1"/>
    </xf>
    <xf numFmtId="0" fontId="7" fillId="0" borderId="0" xfId="0" applyFont="1"/>
    <xf numFmtId="0" fontId="8" fillId="0" borderId="0" xfId="0" applyFont="1"/>
    <xf numFmtId="0" fontId="0" fillId="5" borderId="0" xfId="0" applyFill="1" applyAlignment="1">
      <alignment vertical="center" wrapText="1"/>
    </xf>
    <xf numFmtId="0" fontId="4" fillId="4" borderId="15"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4" fillId="4" borderId="10" xfId="0" applyFont="1" applyFill="1" applyBorder="1" applyAlignment="1">
      <alignment horizontal="center" vertical="center" wrapText="1"/>
    </xf>
  </cellXfs>
  <cellStyles count="5">
    <cellStyle name="Normal" xfId="0" builtinId="0"/>
    <cellStyle name="Normal 2" xfId="1" xr:uid="{1A49A4A7-5EDB-4BFE-BC62-6931597163EC}"/>
    <cellStyle name="Normal 3" xfId="2" xr:uid="{BA3F92E7-5F62-4803-8A07-1F505F269A40}"/>
    <cellStyle name="Normal 4" xfId="3" xr:uid="{DA4FF2F5-2611-43EA-A3AF-C890908B8797}"/>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Workforce by Age Profile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Social!$A$13</c:f>
              <c:strCache>
                <c:ptCount val="1"/>
                <c:pt idx="0">
                  <c:v>Workforce &lt; 25</c:v>
                </c:pt>
              </c:strCache>
            </c:strRef>
          </c:tx>
          <c:spPr>
            <a:solidFill>
              <a:schemeClr val="accent1"/>
            </a:solidFill>
            <a:ln>
              <a:noFill/>
            </a:ln>
            <a:effectLst/>
            <a:sp3d/>
          </c:spPr>
          <c:invertIfNegative val="0"/>
          <c:dLbls>
            <c:dLbl>
              <c:idx val="0"/>
              <c:layout>
                <c:manualLayout>
                  <c:x val="8.3333333333333332E-3"/>
                  <c:y val="5.55555555555555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C20-4B5B-A070-CA9C268B2531}"/>
                </c:ext>
              </c:extLst>
            </c:dLbl>
            <c:dLbl>
              <c:idx val="1"/>
              <c:layout>
                <c:manualLayout>
                  <c:x val="5.5555555555555558E-3"/>
                  <c:y val="6.01851851851850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C20-4B5B-A070-CA9C268B2531}"/>
                </c:ext>
              </c:extLst>
            </c:dLbl>
            <c:spPr>
              <a:solidFill>
                <a:schemeClr val="bg1">
                  <a:alpha val="28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Social!$C$12:$D$12</c:f>
              <c:numCache>
                <c:formatCode>General</c:formatCode>
                <c:ptCount val="2"/>
                <c:pt idx="0">
                  <c:v>2021</c:v>
                </c:pt>
                <c:pt idx="1">
                  <c:v>2022</c:v>
                </c:pt>
              </c:numCache>
            </c:numRef>
          </c:cat>
          <c:val>
            <c:numRef>
              <c:f>Social!$C$13:$D$13</c:f>
              <c:numCache>
                <c:formatCode>0</c:formatCode>
                <c:ptCount val="2"/>
                <c:pt idx="0">
                  <c:v>61</c:v>
                </c:pt>
                <c:pt idx="1">
                  <c:v>49</c:v>
                </c:pt>
              </c:numCache>
            </c:numRef>
          </c:val>
          <c:extLst>
            <c:ext xmlns:c16="http://schemas.microsoft.com/office/drawing/2014/chart" uri="{C3380CC4-5D6E-409C-BE32-E72D297353CC}">
              <c16:uniqueId val="{00000000-9C20-4B5B-A070-CA9C268B2531}"/>
            </c:ext>
          </c:extLst>
        </c:ser>
        <c:ser>
          <c:idx val="1"/>
          <c:order val="1"/>
          <c:tx>
            <c:strRef>
              <c:f>Social!$A$14</c:f>
              <c:strCache>
                <c:ptCount val="1"/>
                <c:pt idx="0">
                  <c:v>Workforce 25 ≤…≤ 40</c:v>
                </c:pt>
              </c:strCache>
            </c:strRef>
          </c:tx>
          <c:spPr>
            <a:solidFill>
              <a:schemeClr val="accent2"/>
            </a:solidFill>
            <a:ln>
              <a:noFill/>
            </a:ln>
            <a:effectLst/>
            <a:sp3d/>
          </c:spPr>
          <c:invertIfNegative val="0"/>
          <c:dLbls>
            <c:dLbl>
              <c:idx val="0"/>
              <c:layout>
                <c:manualLayout>
                  <c:x val="-5.0925337632079971E-17"/>
                  <c:y val="0.1944444444444443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C20-4B5B-A070-CA9C268B2531}"/>
                </c:ext>
              </c:extLst>
            </c:dLbl>
            <c:dLbl>
              <c:idx val="1"/>
              <c:layout>
                <c:manualLayout>
                  <c:x val="0"/>
                  <c:y val="0.1805555555555555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C20-4B5B-A070-CA9C268B2531}"/>
                </c:ext>
              </c:extLst>
            </c:dLbl>
            <c:spPr>
              <a:solidFill>
                <a:schemeClr val="bg1">
                  <a:alpha val="28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Social!$C$12:$D$12</c:f>
              <c:numCache>
                <c:formatCode>General</c:formatCode>
                <c:ptCount val="2"/>
                <c:pt idx="0">
                  <c:v>2021</c:v>
                </c:pt>
                <c:pt idx="1">
                  <c:v>2022</c:v>
                </c:pt>
              </c:numCache>
            </c:numRef>
          </c:cat>
          <c:val>
            <c:numRef>
              <c:f>Social!$C$14:$D$14</c:f>
              <c:numCache>
                <c:formatCode>0</c:formatCode>
                <c:ptCount val="2"/>
                <c:pt idx="0">
                  <c:v>473</c:v>
                </c:pt>
                <c:pt idx="1">
                  <c:v>438</c:v>
                </c:pt>
              </c:numCache>
            </c:numRef>
          </c:val>
          <c:extLst>
            <c:ext xmlns:c16="http://schemas.microsoft.com/office/drawing/2014/chart" uri="{C3380CC4-5D6E-409C-BE32-E72D297353CC}">
              <c16:uniqueId val="{00000001-9C20-4B5B-A070-CA9C268B2531}"/>
            </c:ext>
          </c:extLst>
        </c:ser>
        <c:ser>
          <c:idx val="2"/>
          <c:order val="2"/>
          <c:tx>
            <c:strRef>
              <c:f>Social!$A$15</c:f>
              <c:strCache>
                <c:ptCount val="1"/>
                <c:pt idx="0">
                  <c:v>Workforce 40 ≤…≤ 60</c:v>
                </c:pt>
              </c:strCache>
            </c:strRef>
          </c:tx>
          <c:spPr>
            <a:solidFill>
              <a:schemeClr val="accent3"/>
            </a:solidFill>
            <a:ln>
              <a:noFill/>
            </a:ln>
            <a:effectLst/>
            <a:sp3d/>
          </c:spPr>
          <c:invertIfNegative val="0"/>
          <c:dLbls>
            <c:dLbl>
              <c:idx val="0"/>
              <c:layout>
                <c:manualLayout>
                  <c:x val="0"/>
                  <c:y val="0.263888888888888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C20-4B5B-A070-CA9C268B2531}"/>
                </c:ext>
              </c:extLst>
            </c:dLbl>
            <c:dLbl>
              <c:idx val="1"/>
              <c:layout>
                <c:manualLayout>
                  <c:x val="0"/>
                  <c:y val="0.2824074074074073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9C20-4B5B-A070-CA9C268B2531}"/>
                </c:ext>
              </c:extLst>
            </c:dLbl>
            <c:spPr>
              <a:solidFill>
                <a:schemeClr val="bg1">
                  <a:alpha val="28000"/>
                </a:schemeClr>
              </a:solidFill>
              <a:ln>
                <a:noFill/>
              </a:ln>
              <a:effectLst/>
            </c:spPr>
            <c:txPr>
              <a:bodyPr rot="0" spcFirstLastPara="1" vertOverflow="ellipsis" vert="horz" wrap="square" lIns="38100" tIns="19050" rIns="38100" bIns="19050" anchor="ctr" anchorCtr="0">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Social!$C$12:$D$12</c:f>
              <c:numCache>
                <c:formatCode>General</c:formatCode>
                <c:ptCount val="2"/>
                <c:pt idx="0">
                  <c:v>2021</c:v>
                </c:pt>
                <c:pt idx="1">
                  <c:v>2022</c:v>
                </c:pt>
              </c:numCache>
            </c:numRef>
          </c:cat>
          <c:val>
            <c:numRef>
              <c:f>Social!$C$15:$D$15</c:f>
              <c:numCache>
                <c:formatCode>0</c:formatCode>
                <c:ptCount val="2"/>
                <c:pt idx="0">
                  <c:v>572</c:v>
                </c:pt>
                <c:pt idx="1">
                  <c:v>577</c:v>
                </c:pt>
              </c:numCache>
            </c:numRef>
          </c:val>
          <c:extLst>
            <c:ext xmlns:c16="http://schemas.microsoft.com/office/drawing/2014/chart" uri="{C3380CC4-5D6E-409C-BE32-E72D297353CC}">
              <c16:uniqueId val="{00000003-9C20-4B5B-A070-CA9C268B2531}"/>
            </c:ext>
          </c:extLst>
        </c:ser>
        <c:ser>
          <c:idx val="3"/>
          <c:order val="3"/>
          <c:tx>
            <c:strRef>
              <c:f>Social!$A$16</c:f>
              <c:strCache>
                <c:ptCount val="1"/>
                <c:pt idx="0">
                  <c:v>Workforce ≥ 60</c:v>
                </c:pt>
              </c:strCache>
            </c:strRef>
          </c:tx>
          <c:spPr>
            <a:solidFill>
              <a:schemeClr val="accent4"/>
            </a:solidFill>
            <a:ln>
              <a:noFill/>
            </a:ln>
            <a:effectLst/>
            <a:sp3d/>
          </c:spPr>
          <c:invertIfNegative val="0"/>
          <c:dLbls>
            <c:dLbl>
              <c:idx val="0"/>
              <c:layout>
                <c:manualLayout>
                  <c:x val="1.1111111111111112E-2"/>
                  <c:y val="4.16666666666665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C20-4B5B-A070-CA9C268B2531}"/>
                </c:ext>
              </c:extLst>
            </c:dLbl>
            <c:dLbl>
              <c:idx val="1"/>
              <c:layout>
                <c:manualLayout>
                  <c:x val="5.5555555555554534E-3"/>
                  <c:y val="3.24074074074074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9C20-4B5B-A070-CA9C268B2531}"/>
                </c:ext>
              </c:extLst>
            </c:dLbl>
            <c:spPr>
              <a:solidFill>
                <a:schemeClr val="bg1">
                  <a:alpha val="28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Social!$C$12:$D$12</c:f>
              <c:numCache>
                <c:formatCode>General</c:formatCode>
                <c:ptCount val="2"/>
                <c:pt idx="0">
                  <c:v>2021</c:v>
                </c:pt>
                <c:pt idx="1">
                  <c:v>2022</c:v>
                </c:pt>
              </c:numCache>
            </c:numRef>
          </c:cat>
          <c:val>
            <c:numRef>
              <c:f>Social!$C$16:$D$16</c:f>
              <c:numCache>
                <c:formatCode>0</c:formatCode>
                <c:ptCount val="2"/>
                <c:pt idx="0">
                  <c:v>37</c:v>
                </c:pt>
                <c:pt idx="1">
                  <c:v>42</c:v>
                </c:pt>
              </c:numCache>
            </c:numRef>
          </c:val>
          <c:extLst>
            <c:ext xmlns:c16="http://schemas.microsoft.com/office/drawing/2014/chart" uri="{C3380CC4-5D6E-409C-BE32-E72D297353CC}">
              <c16:uniqueId val="{00000004-9C20-4B5B-A070-CA9C268B2531}"/>
            </c:ext>
          </c:extLst>
        </c:ser>
        <c:dLbls>
          <c:showLegendKey val="0"/>
          <c:showVal val="1"/>
          <c:showCatName val="0"/>
          <c:showSerName val="0"/>
          <c:showPercent val="0"/>
          <c:showBubbleSize val="0"/>
        </c:dLbls>
        <c:gapWidth val="150"/>
        <c:shape val="box"/>
        <c:axId val="735770015"/>
        <c:axId val="735770847"/>
        <c:axId val="0"/>
      </c:bar3DChart>
      <c:catAx>
        <c:axId val="735770015"/>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35770847"/>
        <c:crosses val="autoZero"/>
        <c:auto val="1"/>
        <c:lblAlgn val="ctr"/>
        <c:lblOffset val="100"/>
        <c:noMultiLvlLbl val="0"/>
      </c:catAx>
      <c:valAx>
        <c:axId val="73577084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3577001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2700" cap="flat" cmpd="sng" algn="ctr">
      <a:solidFill>
        <a:schemeClr val="tx1"/>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Workforce by Gender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Social!$A$42</c:f>
              <c:strCache>
                <c:ptCount val="1"/>
                <c:pt idx="0">
                  <c:v>Male Workforce</c:v>
                </c:pt>
              </c:strCache>
            </c:strRef>
          </c:tx>
          <c:spPr>
            <a:solidFill>
              <a:schemeClr val="accent1"/>
            </a:solidFill>
            <a:ln>
              <a:noFill/>
            </a:ln>
            <a:effectLst/>
            <a:sp3d/>
          </c:spPr>
          <c:invertIfNegative val="0"/>
          <c:dLbls>
            <c:dLbl>
              <c:idx val="0"/>
              <c:layout>
                <c:manualLayout>
                  <c:x val="5.5555555555555558E-3"/>
                  <c:y val="0.2731481481481481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478-4654-B469-48FD6D9C6B97}"/>
                </c:ext>
              </c:extLst>
            </c:dLbl>
            <c:dLbl>
              <c:idx val="1"/>
              <c:layout>
                <c:manualLayout>
                  <c:x val="2.7777777777777779E-3"/>
                  <c:y val="0.2824074074074073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478-4654-B469-48FD6D9C6B97}"/>
                </c:ext>
              </c:extLst>
            </c:dLbl>
            <c:spPr>
              <a:solidFill>
                <a:schemeClr val="bg1">
                  <a:alpha val="28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Social!$C$12:$D$12</c:f>
              <c:numCache>
                <c:formatCode>General</c:formatCode>
                <c:ptCount val="2"/>
                <c:pt idx="0">
                  <c:v>2021</c:v>
                </c:pt>
                <c:pt idx="1">
                  <c:v>2022</c:v>
                </c:pt>
              </c:numCache>
            </c:numRef>
          </c:cat>
          <c:val>
            <c:numRef>
              <c:f>Social!$C$42:$D$42</c:f>
              <c:numCache>
                <c:formatCode>0</c:formatCode>
                <c:ptCount val="2"/>
                <c:pt idx="0">
                  <c:v>769</c:v>
                </c:pt>
                <c:pt idx="1">
                  <c:v>760</c:v>
                </c:pt>
              </c:numCache>
            </c:numRef>
          </c:val>
          <c:extLst>
            <c:ext xmlns:c16="http://schemas.microsoft.com/office/drawing/2014/chart" uri="{C3380CC4-5D6E-409C-BE32-E72D297353CC}">
              <c16:uniqueId val="{00000002-7478-4654-B469-48FD6D9C6B97}"/>
            </c:ext>
          </c:extLst>
        </c:ser>
        <c:ser>
          <c:idx val="1"/>
          <c:order val="1"/>
          <c:tx>
            <c:strRef>
              <c:f>Social!$A$43</c:f>
              <c:strCache>
                <c:ptCount val="1"/>
                <c:pt idx="0">
                  <c:v>Female Worforce</c:v>
                </c:pt>
              </c:strCache>
            </c:strRef>
          </c:tx>
          <c:spPr>
            <a:solidFill>
              <a:schemeClr val="accent2"/>
            </a:solidFill>
            <a:ln>
              <a:noFill/>
            </a:ln>
            <a:effectLst/>
            <a:sp3d/>
          </c:spPr>
          <c:invertIfNegative val="0"/>
          <c:dLbls>
            <c:dLbl>
              <c:idx val="0"/>
              <c:layout>
                <c:manualLayout>
                  <c:x val="-5.0925337632079971E-17"/>
                  <c:y val="0.1944444444444443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478-4654-B469-48FD6D9C6B97}"/>
                </c:ext>
              </c:extLst>
            </c:dLbl>
            <c:dLbl>
              <c:idx val="1"/>
              <c:layout>
                <c:manualLayout>
                  <c:x val="0"/>
                  <c:y val="0.1805555555555555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478-4654-B469-48FD6D9C6B97}"/>
                </c:ext>
              </c:extLst>
            </c:dLbl>
            <c:spPr>
              <a:solidFill>
                <a:schemeClr val="bg1">
                  <a:alpha val="28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Social!$C$12:$D$12</c:f>
              <c:numCache>
                <c:formatCode>General</c:formatCode>
                <c:ptCount val="2"/>
                <c:pt idx="0">
                  <c:v>2021</c:v>
                </c:pt>
                <c:pt idx="1">
                  <c:v>2022</c:v>
                </c:pt>
              </c:numCache>
            </c:numRef>
          </c:cat>
          <c:val>
            <c:numRef>
              <c:f>Social!$C$43:$D$43</c:f>
              <c:numCache>
                <c:formatCode>0</c:formatCode>
                <c:ptCount val="2"/>
                <c:pt idx="0">
                  <c:v>394</c:v>
                </c:pt>
                <c:pt idx="1">
                  <c:v>365</c:v>
                </c:pt>
              </c:numCache>
            </c:numRef>
          </c:val>
          <c:extLst>
            <c:ext xmlns:c16="http://schemas.microsoft.com/office/drawing/2014/chart" uri="{C3380CC4-5D6E-409C-BE32-E72D297353CC}">
              <c16:uniqueId val="{00000005-7478-4654-B469-48FD6D9C6B97}"/>
            </c:ext>
          </c:extLst>
        </c:ser>
        <c:dLbls>
          <c:showLegendKey val="0"/>
          <c:showVal val="1"/>
          <c:showCatName val="0"/>
          <c:showSerName val="0"/>
          <c:showPercent val="0"/>
          <c:showBubbleSize val="0"/>
        </c:dLbls>
        <c:gapWidth val="150"/>
        <c:shape val="box"/>
        <c:axId val="735770015"/>
        <c:axId val="735770847"/>
        <c:axId val="0"/>
      </c:bar3DChart>
      <c:catAx>
        <c:axId val="735770015"/>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35770847"/>
        <c:crosses val="autoZero"/>
        <c:auto val="1"/>
        <c:lblAlgn val="ctr"/>
        <c:lblOffset val="100"/>
        <c:noMultiLvlLbl val="0"/>
      </c:catAx>
      <c:valAx>
        <c:axId val="73577084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3577001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2700" cap="flat" cmpd="sng" algn="ctr">
      <a:solidFill>
        <a:schemeClr val="tx1"/>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Management</a:t>
            </a:r>
            <a:r>
              <a:rPr lang="en-GB" baseline="0"/>
              <a:t> Positions</a:t>
            </a:r>
            <a:r>
              <a:rPr lang="en-GB"/>
              <a:t> by Gender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Social!$A$64</c:f>
              <c:strCache>
                <c:ptCount val="1"/>
                <c:pt idx="0">
                  <c:v>Male Managers</c:v>
                </c:pt>
              </c:strCache>
            </c:strRef>
          </c:tx>
          <c:spPr>
            <a:solidFill>
              <a:schemeClr val="accent1"/>
            </a:solidFill>
            <a:ln>
              <a:noFill/>
            </a:ln>
            <a:effectLst/>
            <a:sp3d/>
          </c:spPr>
          <c:invertIfNegative val="0"/>
          <c:dLbls>
            <c:dLbl>
              <c:idx val="0"/>
              <c:layout>
                <c:manualLayout>
                  <c:x val="5.5555555555555558E-3"/>
                  <c:y val="0.2268518518518518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3E7-4E6B-A374-679C0012FBF4}"/>
                </c:ext>
              </c:extLst>
            </c:dLbl>
            <c:dLbl>
              <c:idx val="1"/>
              <c:layout>
                <c:manualLayout>
                  <c:x val="2.7777777777777779E-3"/>
                  <c:y val="0.2083333333333332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3E7-4E6B-A374-679C0012FBF4}"/>
                </c:ext>
              </c:extLst>
            </c:dLbl>
            <c:spPr>
              <a:solidFill>
                <a:schemeClr val="bg1">
                  <a:alpha val="28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Social!$C$12:$D$12</c:f>
              <c:numCache>
                <c:formatCode>General</c:formatCode>
                <c:ptCount val="2"/>
                <c:pt idx="0">
                  <c:v>2021</c:v>
                </c:pt>
                <c:pt idx="1">
                  <c:v>2022</c:v>
                </c:pt>
              </c:numCache>
            </c:numRef>
          </c:cat>
          <c:val>
            <c:numRef>
              <c:f>Social!$C$64:$D$64</c:f>
              <c:numCache>
                <c:formatCode>0</c:formatCode>
                <c:ptCount val="2"/>
                <c:pt idx="0">
                  <c:v>200</c:v>
                </c:pt>
                <c:pt idx="1">
                  <c:v>175</c:v>
                </c:pt>
              </c:numCache>
            </c:numRef>
          </c:val>
          <c:extLst>
            <c:ext xmlns:c16="http://schemas.microsoft.com/office/drawing/2014/chart" uri="{C3380CC4-5D6E-409C-BE32-E72D297353CC}">
              <c16:uniqueId val="{00000002-D3E7-4E6B-A374-679C0012FBF4}"/>
            </c:ext>
          </c:extLst>
        </c:ser>
        <c:ser>
          <c:idx val="1"/>
          <c:order val="1"/>
          <c:tx>
            <c:strRef>
              <c:f>Social!$A$65</c:f>
              <c:strCache>
                <c:ptCount val="1"/>
                <c:pt idx="0">
                  <c:v>Female Managers</c:v>
                </c:pt>
              </c:strCache>
            </c:strRef>
          </c:tx>
          <c:spPr>
            <a:solidFill>
              <a:schemeClr val="accent2"/>
            </a:solidFill>
            <a:ln>
              <a:noFill/>
            </a:ln>
            <a:effectLst/>
            <a:sp3d/>
          </c:spPr>
          <c:invertIfNegative val="0"/>
          <c:dLbls>
            <c:dLbl>
              <c:idx val="0"/>
              <c:layout>
                <c:manualLayout>
                  <c:x val="0"/>
                  <c:y val="0.1481481481481480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3E7-4E6B-A374-679C0012FBF4}"/>
                </c:ext>
              </c:extLst>
            </c:dLbl>
            <c:dLbl>
              <c:idx val="1"/>
              <c:layout>
                <c:manualLayout>
                  <c:x val="-1.0185067526415994E-16"/>
                  <c:y val="0.1435185185185185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3E7-4E6B-A374-679C0012FBF4}"/>
                </c:ext>
              </c:extLst>
            </c:dLbl>
            <c:spPr>
              <a:solidFill>
                <a:schemeClr val="bg1">
                  <a:alpha val="28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Social!$C$12:$D$12</c:f>
              <c:numCache>
                <c:formatCode>General</c:formatCode>
                <c:ptCount val="2"/>
                <c:pt idx="0">
                  <c:v>2021</c:v>
                </c:pt>
                <c:pt idx="1">
                  <c:v>2022</c:v>
                </c:pt>
              </c:numCache>
            </c:numRef>
          </c:cat>
          <c:val>
            <c:numRef>
              <c:f>Social!$C$65:$D$65</c:f>
              <c:numCache>
                <c:formatCode>0</c:formatCode>
                <c:ptCount val="2"/>
                <c:pt idx="0">
                  <c:v>84</c:v>
                </c:pt>
                <c:pt idx="1">
                  <c:v>87</c:v>
                </c:pt>
              </c:numCache>
            </c:numRef>
          </c:val>
          <c:extLst>
            <c:ext xmlns:c16="http://schemas.microsoft.com/office/drawing/2014/chart" uri="{C3380CC4-5D6E-409C-BE32-E72D297353CC}">
              <c16:uniqueId val="{00000005-D3E7-4E6B-A374-679C0012FBF4}"/>
            </c:ext>
          </c:extLst>
        </c:ser>
        <c:dLbls>
          <c:showLegendKey val="0"/>
          <c:showVal val="1"/>
          <c:showCatName val="0"/>
          <c:showSerName val="0"/>
          <c:showPercent val="0"/>
          <c:showBubbleSize val="0"/>
        </c:dLbls>
        <c:gapWidth val="150"/>
        <c:shape val="box"/>
        <c:axId val="735770015"/>
        <c:axId val="735770847"/>
        <c:axId val="0"/>
      </c:bar3DChart>
      <c:catAx>
        <c:axId val="735770015"/>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35770847"/>
        <c:crosses val="autoZero"/>
        <c:auto val="1"/>
        <c:lblAlgn val="ctr"/>
        <c:lblOffset val="100"/>
        <c:noMultiLvlLbl val="0"/>
      </c:catAx>
      <c:valAx>
        <c:axId val="73577084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3577001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2700" cap="flat" cmpd="sng" algn="ctr">
      <a:solidFill>
        <a:schemeClr val="tx1"/>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5</xdr:col>
      <xdr:colOff>590550</xdr:colOff>
      <xdr:row>14</xdr:row>
      <xdr:rowOff>144463</xdr:rowOff>
    </xdr:from>
    <xdr:to>
      <xdr:col>7</xdr:col>
      <xdr:colOff>590550</xdr:colOff>
      <xdr:row>29</xdr:row>
      <xdr:rowOff>166688</xdr:rowOff>
    </xdr:to>
    <xdr:graphicFrame macro="">
      <xdr:nvGraphicFramePr>
        <xdr:cNvPr id="2" name="Chart 1">
          <a:extLst>
            <a:ext uri="{FF2B5EF4-FFF2-40B4-BE49-F238E27FC236}">
              <a16:creationId xmlns:a16="http://schemas.microsoft.com/office/drawing/2014/main" id="{328F8349-A811-4142-817C-CD3E3F7A933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555625</xdr:colOff>
      <xdr:row>40</xdr:row>
      <xdr:rowOff>181610</xdr:rowOff>
    </xdr:from>
    <xdr:to>
      <xdr:col>7</xdr:col>
      <xdr:colOff>555625</xdr:colOff>
      <xdr:row>55</xdr:row>
      <xdr:rowOff>179070</xdr:rowOff>
    </xdr:to>
    <xdr:graphicFrame macro="">
      <xdr:nvGraphicFramePr>
        <xdr:cNvPr id="3" name="Chart 2">
          <a:extLst>
            <a:ext uri="{FF2B5EF4-FFF2-40B4-BE49-F238E27FC236}">
              <a16:creationId xmlns:a16="http://schemas.microsoft.com/office/drawing/2014/main" id="{8ED3EECF-5ABC-4439-90BB-1C245D3567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613410</xdr:colOff>
      <xdr:row>63</xdr:row>
      <xdr:rowOff>147955</xdr:rowOff>
    </xdr:from>
    <xdr:to>
      <xdr:col>7</xdr:col>
      <xdr:colOff>613410</xdr:colOff>
      <xdr:row>77</xdr:row>
      <xdr:rowOff>163830</xdr:rowOff>
    </xdr:to>
    <xdr:graphicFrame macro="">
      <xdr:nvGraphicFramePr>
        <xdr:cNvPr id="4" name="Chart 3">
          <a:extLst>
            <a:ext uri="{FF2B5EF4-FFF2-40B4-BE49-F238E27FC236}">
              <a16:creationId xmlns:a16="http://schemas.microsoft.com/office/drawing/2014/main" id="{845F28CF-80BD-4257-8AD4-BED3DBD005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0</xdr:row>
      <xdr:rowOff>40822</xdr:rowOff>
    </xdr:from>
    <xdr:to>
      <xdr:col>1</xdr:col>
      <xdr:colOff>40821</xdr:colOff>
      <xdr:row>7</xdr:row>
      <xdr:rowOff>29820</xdr:rowOff>
    </xdr:to>
    <xdr:pic>
      <xdr:nvPicPr>
        <xdr:cNvPr id="6" name="Picture 5">
          <a:extLst>
            <a:ext uri="{FF2B5EF4-FFF2-40B4-BE49-F238E27FC236}">
              <a16:creationId xmlns:a16="http://schemas.microsoft.com/office/drawing/2014/main" id="{F0860CBE-920B-4FBF-B749-219955B3A9E5}"/>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40822"/>
          <a:ext cx="3170464" cy="12208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33</xdr:row>
      <xdr:rowOff>0</xdr:rowOff>
    </xdr:from>
    <xdr:to>
      <xdr:col>7</xdr:col>
      <xdr:colOff>428625</xdr:colOff>
      <xdr:row>59</xdr:row>
      <xdr:rowOff>97156</xdr:rowOff>
    </xdr:to>
    <xdr:sp macro="" textlink="">
      <xdr:nvSpPr>
        <xdr:cNvPr id="2" name="TextBox 1">
          <a:extLst>
            <a:ext uri="{FF2B5EF4-FFF2-40B4-BE49-F238E27FC236}">
              <a16:creationId xmlns:a16="http://schemas.microsoft.com/office/drawing/2014/main" id="{E9C1EC62-E4EF-463E-B706-76AE0781A6AC}"/>
            </a:ext>
          </a:extLst>
        </xdr:cNvPr>
        <xdr:cNvSpPr txBox="1"/>
      </xdr:nvSpPr>
      <xdr:spPr>
        <a:xfrm>
          <a:off x="0" y="4171950"/>
          <a:ext cx="9496425" cy="48025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solidFill>
                <a:srgbClr val="002060"/>
              </a:solidFill>
              <a:latin typeface="Arial" panose="020B0604020202020204" pitchFamily="34" charset="0"/>
              <a:cs typeface="Arial" panose="020B0604020202020204" pitchFamily="34" charset="0"/>
            </a:rPr>
            <a:t>Methodology for modeling Co2 emissions from Eutelsat's satellite fleet (Scope 3)</a:t>
          </a:r>
        </a:p>
        <a:p>
          <a:endParaRPr lang="en-US" sz="1100" b="1">
            <a:latin typeface="Arial" panose="020B0604020202020204" pitchFamily="34" charset="0"/>
            <a:cs typeface="Arial" panose="020B0604020202020204" pitchFamily="34" charset="0"/>
          </a:endParaRPr>
        </a:p>
        <a:p>
          <a:r>
            <a:rPr lang="en-US" sz="1200" b="1">
              <a:solidFill>
                <a:schemeClr val="accent1">
                  <a:lumMod val="75000"/>
                </a:schemeClr>
              </a:solidFill>
              <a:latin typeface="Arial" panose="020B0604020202020204" pitchFamily="34" charset="0"/>
              <a:cs typeface="Arial" panose="020B0604020202020204" pitchFamily="34" charset="0"/>
            </a:rPr>
            <a:t>Objective</a:t>
          </a:r>
          <a:endParaRPr lang="en-US" sz="1100" b="1">
            <a:solidFill>
              <a:schemeClr val="accent1">
                <a:lumMod val="75000"/>
              </a:schemeClr>
            </a:solidFill>
            <a:latin typeface="Arial" panose="020B0604020202020204" pitchFamily="34" charset="0"/>
            <a:cs typeface="Arial" panose="020B0604020202020204" pitchFamily="34" charset="0"/>
          </a:endParaRPr>
        </a:p>
        <a:p>
          <a:r>
            <a:rPr lang="en-US" sz="1100" b="0">
              <a:latin typeface="Arial" panose="020B0604020202020204" pitchFamily="34" charset="0"/>
              <a:cs typeface="Arial" panose="020B0604020202020204" pitchFamily="34" charset="0"/>
            </a:rPr>
            <a:t>The</a:t>
          </a:r>
          <a:r>
            <a:rPr lang="en-US" sz="1100" b="0" baseline="0">
              <a:latin typeface="Arial" panose="020B0604020202020204" pitchFamily="34" charset="0"/>
              <a:cs typeface="Arial" panose="020B0604020202020204" pitchFamily="34" charset="0"/>
            </a:rPr>
            <a:t> model aims to forecast Co2 emissions from Eutelsat's satellite fleet. </a:t>
          </a:r>
        </a:p>
        <a:p>
          <a:endParaRPr lang="en-US" sz="1200" b="1">
            <a:solidFill>
              <a:schemeClr val="accent1">
                <a:lumMod val="75000"/>
              </a:schemeClr>
            </a:solidFill>
            <a:latin typeface="Arial" panose="020B0604020202020204" pitchFamily="34" charset="0"/>
            <a:ea typeface="+mn-ea"/>
            <a:cs typeface="Arial" panose="020B0604020202020204" pitchFamily="34" charset="0"/>
          </a:endParaRPr>
        </a:p>
        <a:p>
          <a:r>
            <a:rPr lang="en-US" sz="1200" b="1">
              <a:solidFill>
                <a:schemeClr val="accent1">
                  <a:lumMod val="75000"/>
                </a:schemeClr>
              </a:solidFill>
              <a:latin typeface="Arial" panose="020B0604020202020204" pitchFamily="34" charset="0"/>
              <a:ea typeface="+mn-ea"/>
              <a:cs typeface="Arial" panose="020B0604020202020204" pitchFamily="34" charset="0"/>
            </a:rPr>
            <a:t>Modeling technique</a:t>
          </a:r>
        </a:p>
        <a:p>
          <a:r>
            <a:rPr lang="en-US" sz="1100" b="0" baseline="0">
              <a:latin typeface="Arial" panose="020B0604020202020204" pitchFamily="34" charset="0"/>
              <a:cs typeface="Arial" panose="020B0604020202020204" pitchFamily="34" charset="0"/>
            </a:rPr>
            <a:t>Co2 emissions from the whole life cycle of the mission (design, manufacturing, testing, launch campaign, launch and operation) from each satellite are allocated over the design life of the satellite from its OSD. During the Design life of the satellite, allocation may stop if the satellite is sold to another entity. </a:t>
          </a:r>
        </a:p>
        <a:p>
          <a:endParaRPr lang="en-US" sz="1100" b="0" baseline="0">
            <a:latin typeface="Arial" panose="020B0604020202020204" pitchFamily="34" charset="0"/>
            <a:cs typeface="Arial" panose="020B0604020202020204" pitchFamily="34" charset="0"/>
          </a:endParaRPr>
        </a:p>
        <a:p>
          <a:pPr marL="0" indent="0"/>
          <a:r>
            <a:rPr lang="en-US" sz="1200" b="1">
              <a:solidFill>
                <a:schemeClr val="accent1">
                  <a:lumMod val="75000"/>
                </a:schemeClr>
              </a:solidFill>
              <a:latin typeface="Arial" panose="020B0604020202020204" pitchFamily="34" charset="0"/>
              <a:ea typeface="+mn-ea"/>
              <a:cs typeface="Arial" panose="020B0604020202020204" pitchFamily="34" charset="0"/>
            </a:rPr>
            <a:t>Co2 emissions per satellite</a:t>
          </a:r>
        </a:p>
        <a:p>
          <a:r>
            <a:rPr lang="en-US" sz="1100" b="0" baseline="0">
              <a:latin typeface="Arial" panose="020B0604020202020204" pitchFamily="34" charset="0"/>
              <a:cs typeface="Arial" panose="020B0604020202020204" pitchFamily="34" charset="0"/>
            </a:rPr>
            <a:t>In 2016, the European Space Agency conducted an analysis of the life cycle of satellites, which found that emissions from the whole life cycle of the mission are estimated at 56,000 metric tons of Co2 equivalent. This estimate is currently used in the model. This number could be subject to changes if new studies from ESA or other agencies are published on the matter.</a:t>
          </a:r>
        </a:p>
        <a:p>
          <a:endParaRPr lang="en-US" sz="1100" b="0" baseline="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b="1">
              <a:solidFill>
                <a:schemeClr val="accent1">
                  <a:lumMod val="75000"/>
                </a:schemeClr>
              </a:solidFill>
              <a:latin typeface="Arial" panose="020B0604020202020204" pitchFamily="34" charset="0"/>
              <a:ea typeface="+mn-ea"/>
              <a:cs typeface="Arial" panose="020B0604020202020204" pitchFamily="34" charset="0"/>
            </a:rPr>
            <a:t>Perimeter of CO2 emissions </a:t>
          </a:r>
        </a:p>
        <a:p>
          <a:r>
            <a:rPr lang="en-US" sz="1100" b="0">
              <a:latin typeface="Arial" panose="020B0604020202020204" pitchFamily="34" charset="0"/>
              <a:cs typeface="Arial" panose="020B0604020202020204" pitchFamily="34" charset="0"/>
            </a:rPr>
            <a:t>For Satellites owned by 3rd Parties, where Eutelsat exploits only a portion of the capacity, a</a:t>
          </a:r>
          <a:r>
            <a:rPr lang="en-US" sz="1100" b="0" baseline="0">
              <a:latin typeface="Arial" panose="020B0604020202020204" pitchFamily="34" charset="0"/>
              <a:cs typeface="Arial" panose="020B0604020202020204" pitchFamily="34" charset="0"/>
            </a:rPr>
            <a:t> pro-rata allocation of the full LCA figure of 56 K tCO2eq, based on the number of exploited transponders, is allocated over the design life of the satellite.</a:t>
          </a:r>
        </a:p>
        <a:p>
          <a:endParaRPr lang="en-US" sz="1100" b="0" baseline="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b="1">
              <a:solidFill>
                <a:schemeClr val="accent1">
                  <a:lumMod val="75000"/>
                </a:schemeClr>
              </a:solidFill>
              <a:latin typeface="Arial" panose="020B0604020202020204" pitchFamily="34" charset="0"/>
              <a:ea typeface="+mn-ea"/>
              <a:cs typeface="Arial" panose="020B0604020202020204" pitchFamily="34" charset="0"/>
            </a:rPr>
            <a:t>Assumptions around upcoming satellite part of public nominal deployment plan</a:t>
          </a:r>
        </a:p>
        <a:p>
          <a:r>
            <a:rPr lang="en-US" sz="1100" b="0">
              <a:latin typeface="Arial" panose="020B0604020202020204" pitchFamily="34" charset="0"/>
              <a:cs typeface="Arial" panose="020B0604020202020204" pitchFamily="34" charset="0"/>
            </a:rPr>
            <a:t>It is public information that Hotbird</a:t>
          </a:r>
          <a:r>
            <a:rPr lang="en-US" sz="1100" b="0" baseline="0">
              <a:latin typeface="Arial" panose="020B0604020202020204" pitchFamily="34" charset="0"/>
              <a:cs typeface="Arial" panose="020B0604020202020204" pitchFamily="34" charset="0"/>
            </a:rPr>
            <a:t> 13F, Hotbird 13G, Konnect VHTS, Eutelsat 10B and Eutelsat 36D will be launched between 2022 and 2024. The latest assumptions regarding launch dates and life duration are taken into account in the model during this period. They can be subject to change on a regular basis.</a:t>
          </a:r>
        </a:p>
        <a:p>
          <a:endParaRPr lang="en-US" sz="1100" b="0" baseline="0">
            <a:latin typeface="Arial" panose="020B0604020202020204" pitchFamily="34" charset="0"/>
            <a:cs typeface="Arial" panose="020B0604020202020204" pitchFamily="34" charset="0"/>
          </a:endParaRPr>
        </a:p>
      </xdr:txBody>
    </xdr:sp>
    <xdr:clientData/>
  </xdr:twoCellAnchor>
  <xdr:twoCellAnchor editAs="oneCell">
    <xdr:from>
      <xdr:col>0</xdr:col>
      <xdr:colOff>0</xdr:colOff>
      <xdr:row>0</xdr:row>
      <xdr:rowOff>0</xdr:rowOff>
    </xdr:from>
    <xdr:to>
      <xdr:col>1</xdr:col>
      <xdr:colOff>906008</xdr:colOff>
      <xdr:row>6</xdr:row>
      <xdr:rowOff>139810</xdr:rowOff>
    </xdr:to>
    <xdr:pic>
      <xdr:nvPicPr>
        <xdr:cNvPr id="3" name="Picture 2">
          <a:extLst>
            <a:ext uri="{FF2B5EF4-FFF2-40B4-BE49-F238E27FC236}">
              <a16:creationId xmlns:a16="http://schemas.microsoft.com/office/drawing/2014/main" id="{032250E2-051C-414A-A39E-0F85FC6F3C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165021" cy="121454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0</xdr:col>
      <xdr:colOff>3193596</xdr:colOff>
      <xdr:row>6</xdr:row>
      <xdr:rowOff>131873</xdr:rowOff>
    </xdr:to>
    <xdr:pic>
      <xdr:nvPicPr>
        <xdr:cNvPr id="2" name="Picture 1">
          <a:extLst>
            <a:ext uri="{FF2B5EF4-FFF2-40B4-BE49-F238E27FC236}">
              <a16:creationId xmlns:a16="http://schemas.microsoft.com/office/drawing/2014/main" id="{F12B1F9E-1049-4689-B8AD-F3C7241D97E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0"/>
          <a:ext cx="3165021" cy="121772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3161846</xdr:colOff>
      <xdr:row>6</xdr:row>
      <xdr:rowOff>131873</xdr:rowOff>
    </xdr:to>
    <xdr:pic>
      <xdr:nvPicPr>
        <xdr:cNvPr id="2" name="Picture 1">
          <a:extLst>
            <a:ext uri="{FF2B5EF4-FFF2-40B4-BE49-F238E27FC236}">
              <a16:creationId xmlns:a16="http://schemas.microsoft.com/office/drawing/2014/main" id="{EF5FED98-F01B-4525-A7A4-4403DF9C930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161846" cy="121772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48B192-D35C-4BB3-A6B8-72719A34DBDE}">
  <dimension ref="A9:G129"/>
  <sheetViews>
    <sheetView tabSelected="1" view="pageBreakPreview" zoomScale="60" zoomScaleNormal="70" workbookViewId="0">
      <selection activeCell="C6" sqref="C6"/>
    </sheetView>
  </sheetViews>
  <sheetFormatPr defaultColWidth="33.1796875" defaultRowHeight="14" x14ac:dyDescent="0.3"/>
  <cols>
    <col min="1" max="1" width="44.81640625" style="11" customWidth="1"/>
    <col min="2" max="4" width="33.1796875" style="11"/>
    <col min="5" max="5" width="6.81640625" style="11" customWidth="1"/>
    <col min="6" max="16384" width="33.1796875" style="11"/>
  </cols>
  <sheetData>
    <row r="9" spans="1:7" ht="20" x14ac:dyDescent="0.4">
      <c r="A9" s="78" t="s">
        <v>70</v>
      </c>
    </row>
    <row r="11" spans="1:7" ht="20" customHeight="1" thickBot="1" x14ac:dyDescent="0.45">
      <c r="A11" s="77" t="s">
        <v>19</v>
      </c>
    </row>
    <row r="12" spans="1:7" ht="15" thickTop="1" thickBot="1" x14ac:dyDescent="0.35">
      <c r="A12" s="12" t="s">
        <v>34</v>
      </c>
      <c r="B12" s="13" t="s">
        <v>8</v>
      </c>
      <c r="C12" s="13">
        <v>2021</v>
      </c>
      <c r="D12" s="14">
        <v>2022</v>
      </c>
      <c r="F12" s="15"/>
    </row>
    <row r="13" spans="1:7" ht="14.5" thickTop="1" x14ac:dyDescent="0.3">
      <c r="A13" s="16" t="s">
        <v>45</v>
      </c>
      <c r="B13" s="17" t="s">
        <v>10</v>
      </c>
      <c r="C13" s="18">
        <v>61</v>
      </c>
      <c r="D13" s="19">
        <v>49</v>
      </c>
      <c r="F13" s="15"/>
      <c r="G13" s="15"/>
    </row>
    <row r="14" spans="1:7" x14ac:dyDescent="0.3">
      <c r="A14" s="20" t="s">
        <v>46</v>
      </c>
      <c r="B14" s="21" t="s">
        <v>10</v>
      </c>
      <c r="C14" s="22">
        <v>473</v>
      </c>
      <c r="D14" s="23">
        <v>438</v>
      </c>
      <c r="F14" s="15"/>
      <c r="G14" s="15"/>
    </row>
    <row r="15" spans="1:7" x14ac:dyDescent="0.3">
      <c r="A15" s="20" t="s">
        <v>47</v>
      </c>
      <c r="B15" s="21" t="s">
        <v>10</v>
      </c>
      <c r="C15" s="22">
        <v>572</v>
      </c>
      <c r="D15" s="23">
        <v>577</v>
      </c>
      <c r="F15" s="15"/>
      <c r="G15" s="15"/>
    </row>
    <row r="16" spans="1:7" x14ac:dyDescent="0.3">
      <c r="A16" s="20" t="s">
        <v>48</v>
      </c>
      <c r="B16" s="21" t="s">
        <v>10</v>
      </c>
      <c r="C16" s="22">
        <v>37</v>
      </c>
      <c r="D16" s="23">
        <v>42</v>
      </c>
      <c r="F16" s="15"/>
      <c r="G16" s="15"/>
    </row>
    <row r="17" spans="1:7" x14ac:dyDescent="0.3">
      <c r="A17" s="24" t="s">
        <v>49</v>
      </c>
      <c r="B17" s="25" t="s">
        <v>10</v>
      </c>
      <c r="C17" s="26">
        <f>SUM(C13:C16)</f>
        <v>1143</v>
      </c>
      <c r="D17" s="27">
        <f>SUM(D13:D16)</f>
        <v>1106</v>
      </c>
      <c r="F17" s="15"/>
      <c r="G17" s="15"/>
    </row>
    <row r="18" spans="1:7" x14ac:dyDescent="0.3">
      <c r="A18" s="20"/>
      <c r="B18" s="21"/>
      <c r="C18" s="22"/>
      <c r="D18" s="28"/>
    </row>
    <row r="19" spans="1:7" x14ac:dyDescent="0.3">
      <c r="A19" s="20" t="s">
        <v>45</v>
      </c>
      <c r="B19" s="21" t="s">
        <v>35</v>
      </c>
      <c r="C19" s="22">
        <v>35</v>
      </c>
      <c r="D19" s="23">
        <v>36</v>
      </c>
    </row>
    <row r="20" spans="1:7" x14ac:dyDescent="0.3">
      <c r="A20" s="20" t="s">
        <v>46</v>
      </c>
      <c r="B20" s="21" t="s">
        <v>35</v>
      </c>
      <c r="C20" s="22">
        <v>220</v>
      </c>
      <c r="D20" s="23">
        <v>212</v>
      </c>
    </row>
    <row r="21" spans="1:7" x14ac:dyDescent="0.3">
      <c r="A21" s="20" t="s">
        <v>47</v>
      </c>
      <c r="B21" s="21" t="s">
        <v>35</v>
      </c>
      <c r="C21" s="22">
        <v>333</v>
      </c>
      <c r="D21" s="23">
        <v>327</v>
      </c>
    </row>
    <row r="22" spans="1:7" x14ac:dyDescent="0.3">
      <c r="A22" s="20" t="s">
        <v>48</v>
      </c>
      <c r="B22" s="21" t="s">
        <v>35</v>
      </c>
      <c r="C22" s="22">
        <v>30</v>
      </c>
      <c r="D22" s="23">
        <v>36</v>
      </c>
    </row>
    <row r="23" spans="1:7" x14ac:dyDescent="0.3">
      <c r="A23" s="24" t="s">
        <v>49</v>
      </c>
      <c r="B23" s="25" t="s">
        <v>35</v>
      </c>
      <c r="C23" s="26">
        <f>SUM(C19:C22)</f>
        <v>618</v>
      </c>
      <c r="D23" s="27">
        <f>SUM(D19:D22)</f>
        <v>611</v>
      </c>
    </row>
    <row r="24" spans="1:7" x14ac:dyDescent="0.3">
      <c r="A24" s="20"/>
      <c r="B24" s="21"/>
      <c r="C24" s="22"/>
      <c r="D24" s="28"/>
    </row>
    <row r="25" spans="1:7" x14ac:dyDescent="0.3">
      <c r="A25" s="20" t="s">
        <v>45</v>
      </c>
      <c r="B25" s="21" t="s">
        <v>36</v>
      </c>
      <c r="C25" s="22">
        <v>8</v>
      </c>
      <c r="D25" s="29">
        <v>2</v>
      </c>
    </row>
    <row r="26" spans="1:7" x14ac:dyDescent="0.3">
      <c r="A26" s="20" t="s">
        <v>46</v>
      </c>
      <c r="B26" s="21" t="s">
        <v>36</v>
      </c>
      <c r="C26" s="22">
        <v>55</v>
      </c>
      <c r="D26" s="23">
        <v>66</v>
      </c>
    </row>
    <row r="27" spans="1:7" x14ac:dyDescent="0.3">
      <c r="A27" s="20" t="s">
        <v>47</v>
      </c>
      <c r="B27" s="21" t="s">
        <v>36</v>
      </c>
      <c r="C27" s="22">
        <v>75</v>
      </c>
      <c r="D27" s="23">
        <v>78</v>
      </c>
    </row>
    <row r="28" spans="1:7" x14ac:dyDescent="0.3">
      <c r="A28" s="20" t="s">
        <v>48</v>
      </c>
      <c r="B28" s="21" t="s">
        <v>36</v>
      </c>
      <c r="C28" s="22">
        <v>1</v>
      </c>
      <c r="D28" s="23">
        <v>2</v>
      </c>
    </row>
    <row r="29" spans="1:7" x14ac:dyDescent="0.3">
      <c r="A29" s="24" t="s">
        <v>49</v>
      </c>
      <c r="B29" s="25" t="s">
        <v>36</v>
      </c>
      <c r="C29" s="26">
        <f>SUM(C25:C28)</f>
        <v>139</v>
      </c>
      <c r="D29" s="27">
        <f>SUM(D26:D28)</f>
        <v>146</v>
      </c>
    </row>
    <row r="30" spans="1:7" x14ac:dyDescent="0.3">
      <c r="A30" s="20"/>
      <c r="B30" s="21"/>
      <c r="C30" s="22"/>
      <c r="D30" s="28"/>
    </row>
    <row r="31" spans="1:7" x14ac:dyDescent="0.3">
      <c r="A31" s="20" t="s">
        <v>45</v>
      </c>
      <c r="B31" s="21" t="s">
        <v>37</v>
      </c>
      <c r="C31" s="22">
        <v>18</v>
      </c>
      <c r="D31" s="23">
        <v>11</v>
      </c>
    </row>
    <row r="32" spans="1:7" x14ac:dyDescent="0.3">
      <c r="A32" s="20" t="s">
        <v>46</v>
      </c>
      <c r="B32" s="21" t="s">
        <v>37</v>
      </c>
      <c r="C32" s="22">
        <v>198</v>
      </c>
      <c r="D32" s="23">
        <v>160</v>
      </c>
    </row>
    <row r="33" spans="1:7" x14ac:dyDescent="0.3">
      <c r="A33" s="20" t="s">
        <v>47</v>
      </c>
      <c r="B33" s="21" t="s">
        <v>37</v>
      </c>
      <c r="C33" s="22">
        <v>164</v>
      </c>
      <c r="D33" s="23">
        <v>174</v>
      </c>
    </row>
    <row r="34" spans="1:7" x14ac:dyDescent="0.3">
      <c r="A34" s="20" t="s">
        <v>48</v>
      </c>
      <c r="B34" s="21" t="s">
        <v>37</v>
      </c>
      <c r="C34" s="22">
        <v>6</v>
      </c>
      <c r="D34" s="23">
        <v>4</v>
      </c>
    </row>
    <row r="35" spans="1:7" ht="14.5" thickBot="1" x14ac:dyDescent="0.35">
      <c r="A35" s="30" t="s">
        <v>68</v>
      </c>
      <c r="B35" s="31" t="s">
        <v>37</v>
      </c>
      <c r="C35" s="32">
        <f>SUM(C31:C34)</f>
        <v>386</v>
      </c>
      <c r="D35" s="33">
        <f>SUM(D31:D34)</f>
        <v>349</v>
      </c>
    </row>
    <row r="36" spans="1:7" ht="14.5" thickTop="1" x14ac:dyDescent="0.3">
      <c r="A36" s="11" t="s">
        <v>69</v>
      </c>
    </row>
    <row r="39" spans="1:7" ht="18.5" thickBot="1" x14ac:dyDescent="0.45">
      <c r="A39" s="77" t="s">
        <v>18</v>
      </c>
    </row>
    <row r="40" spans="1:7" ht="15" thickTop="1" thickBot="1" x14ac:dyDescent="0.35">
      <c r="A40" s="12" t="s">
        <v>34</v>
      </c>
      <c r="B40" s="13" t="s">
        <v>8</v>
      </c>
      <c r="C40" s="13">
        <v>2021</v>
      </c>
      <c r="D40" s="14">
        <v>2022</v>
      </c>
    </row>
    <row r="41" spans="1:7" ht="14.5" thickTop="1" x14ac:dyDescent="0.3">
      <c r="A41" s="16" t="s">
        <v>2</v>
      </c>
      <c r="B41" s="17" t="s">
        <v>10</v>
      </c>
      <c r="C41" s="18">
        <f>SUM(C42:C43)</f>
        <v>1163</v>
      </c>
      <c r="D41" s="19">
        <f>SUM(D42:D43)</f>
        <v>1125</v>
      </c>
      <c r="F41" s="15"/>
      <c r="G41" s="15"/>
    </row>
    <row r="42" spans="1:7" x14ac:dyDescent="0.3">
      <c r="A42" s="20" t="s">
        <v>14</v>
      </c>
      <c r="B42" s="21" t="s">
        <v>10</v>
      </c>
      <c r="C42" s="22">
        <f>C47+C52+C57</f>
        <v>769</v>
      </c>
      <c r="D42" s="23">
        <f t="shared" ref="D42:D43" si="0">D47+D52+D57</f>
        <v>760</v>
      </c>
      <c r="F42" s="15"/>
      <c r="G42" s="15"/>
    </row>
    <row r="43" spans="1:7" x14ac:dyDescent="0.3">
      <c r="A43" s="20" t="s">
        <v>15</v>
      </c>
      <c r="B43" s="21" t="s">
        <v>10</v>
      </c>
      <c r="C43" s="22">
        <f t="shared" ref="C43" si="1">C48+C53+C58</f>
        <v>394</v>
      </c>
      <c r="D43" s="23">
        <f t="shared" si="0"/>
        <v>365</v>
      </c>
      <c r="F43" s="15"/>
      <c r="G43" s="15"/>
    </row>
    <row r="44" spans="1:7" x14ac:dyDescent="0.3">
      <c r="A44" s="24" t="s">
        <v>2</v>
      </c>
      <c r="B44" s="25" t="s">
        <v>10</v>
      </c>
      <c r="C44" s="34">
        <f>C43/C41</f>
        <v>0.33877901977644026</v>
      </c>
      <c r="D44" s="35">
        <f>D43/D41</f>
        <v>0.32444444444444442</v>
      </c>
    </row>
    <row r="45" spans="1:7" x14ac:dyDescent="0.3">
      <c r="A45" s="20"/>
      <c r="B45" s="21"/>
      <c r="C45" s="22"/>
      <c r="D45" s="28"/>
    </row>
    <row r="46" spans="1:7" x14ac:dyDescent="0.3">
      <c r="A46" s="20" t="s">
        <v>38</v>
      </c>
      <c r="B46" s="21" t="s">
        <v>35</v>
      </c>
      <c r="C46" s="22">
        <f>SUM(C47:C48)</f>
        <v>618</v>
      </c>
      <c r="D46" s="23">
        <f>SUM(D47:D48)</f>
        <v>611</v>
      </c>
    </row>
    <row r="47" spans="1:7" x14ac:dyDescent="0.3">
      <c r="A47" s="20" t="s">
        <v>39</v>
      </c>
      <c r="B47" s="21" t="s">
        <v>35</v>
      </c>
      <c r="C47" s="22">
        <v>402</v>
      </c>
      <c r="D47" s="23">
        <v>404</v>
      </c>
    </row>
    <row r="48" spans="1:7" x14ac:dyDescent="0.3">
      <c r="A48" s="20" t="s">
        <v>40</v>
      </c>
      <c r="B48" s="21" t="s">
        <v>35</v>
      </c>
      <c r="C48" s="22">
        <v>216</v>
      </c>
      <c r="D48" s="23">
        <v>207</v>
      </c>
    </row>
    <row r="49" spans="1:4" x14ac:dyDescent="0.3">
      <c r="A49" s="24" t="s">
        <v>2</v>
      </c>
      <c r="B49" s="25" t="s">
        <v>35</v>
      </c>
      <c r="C49" s="34">
        <f>C48/C46</f>
        <v>0.34951456310679613</v>
      </c>
      <c r="D49" s="36">
        <f>D48/D46</f>
        <v>0.33878887070376434</v>
      </c>
    </row>
    <row r="50" spans="1:4" x14ac:dyDescent="0.3">
      <c r="A50" s="20"/>
      <c r="B50" s="21"/>
      <c r="C50" s="22"/>
      <c r="D50" s="28"/>
    </row>
    <row r="51" spans="1:4" x14ac:dyDescent="0.3">
      <c r="A51" s="20" t="s">
        <v>2</v>
      </c>
      <c r="B51" s="21" t="s">
        <v>36</v>
      </c>
      <c r="C51" s="22">
        <f>SUM(C52:C53)</f>
        <v>139</v>
      </c>
      <c r="D51" s="23">
        <f>SUM(D52:D53)</f>
        <v>146</v>
      </c>
    </row>
    <row r="52" spans="1:4" x14ac:dyDescent="0.3">
      <c r="A52" s="20" t="s">
        <v>39</v>
      </c>
      <c r="B52" s="21" t="s">
        <v>36</v>
      </c>
      <c r="C52" s="22">
        <v>95</v>
      </c>
      <c r="D52" s="23">
        <v>102</v>
      </c>
    </row>
    <row r="53" spans="1:4" x14ac:dyDescent="0.3">
      <c r="A53" s="20" t="s">
        <v>40</v>
      </c>
      <c r="B53" s="21" t="s">
        <v>36</v>
      </c>
      <c r="C53" s="22">
        <v>44</v>
      </c>
      <c r="D53" s="23">
        <v>44</v>
      </c>
    </row>
    <row r="54" spans="1:4" x14ac:dyDescent="0.3">
      <c r="A54" s="24" t="s">
        <v>2</v>
      </c>
      <c r="B54" s="25" t="s">
        <v>36</v>
      </c>
      <c r="C54" s="34">
        <f>C53/C51</f>
        <v>0.31654676258992803</v>
      </c>
      <c r="D54" s="36">
        <f>D53/D51</f>
        <v>0.30136986301369861</v>
      </c>
    </row>
    <row r="55" spans="1:4" x14ac:dyDescent="0.3">
      <c r="A55" s="20"/>
      <c r="B55" s="21"/>
      <c r="C55" s="22"/>
      <c r="D55" s="28"/>
    </row>
    <row r="56" spans="1:4" x14ac:dyDescent="0.3">
      <c r="A56" s="20" t="s">
        <v>38</v>
      </c>
      <c r="B56" s="21" t="s">
        <v>37</v>
      </c>
      <c r="C56" s="22">
        <f>SUM(C57:C58)</f>
        <v>406</v>
      </c>
      <c r="D56" s="23">
        <f>SUM(D57:D58)</f>
        <v>368</v>
      </c>
    </row>
    <row r="57" spans="1:4" x14ac:dyDescent="0.3">
      <c r="A57" s="20" t="s">
        <v>39</v>
      </c>
      <c r="B57" s="21" t="s">
        <v>37</v>
      </c>
      <c r="C57" s="22">
        <v>272</v>
      </c>
      <c r="D57" s="23">
        <v>254</v>
      </c>
    </row>
    <row r="58" spans="1:4" x14ac:dyDescent="0.3">
      <c r="A58" s="20" t="s">
        <v>40</v>
      </c>
      <c r="B58" s="21" t="s">
        <v>37</v>
      </c>
      <c r="C58" s="22">
        <v>134</v>
      </c>
      <c r="D58" s="23">
        <v>114</v>
      </c>
    </row>
    <row r="59" spans="1:4" ht="14.5" thickBot="1" x14ac:dyDescent="0.35">
      <c r="A59" s="30" t="s">
        <v>2</v>
      </c>
      <c r="B59" s="31" t="s">
        <v>37</v>
      </c>
      <c r="C59" s="37">
        <f>C58/C56</f>
        <v>0.33004926108374383</v>
      </c>
      <c r="D59" s="38">
        <f>D58/D56</f>
        <v>0.30978260869565216</v>
      </c>
    </row>
    <row r="60" spans="1:4" ht="14.5" thickTop="1" x14ac:dyDescent="0.3"/>
    <row r="61" spans="1:4" ht="18.5" thickBot="1" x14ac:dyDescent="0.45">
      <c r="A61" s="77" t="s">
        <v>16</v>
      </c>
    </row>
    <row r="62" spans="1:4" ht="15" thickTop="1" thickBot="1" x14ac:dyDescent="0.35">
      <c r="A62" s="12" t="s">
        <v>34</v>
      </c>
      <c r="B62" s="13" t="s">
        <v>8</v>
      </c>
      <c r="C62" s="13">
        <v>2021</v>
      </c>
      <c r="D62" s="14">
        <v>2022</v>
      </c>
    </row>
    <row r="63" spans="1:4" ht="14.5" thickTop="1" x14ac:dyDescent="0.3">
      <c r="A63" s="39" t="s">
        <v>9</v>
      </c>
      <c r="B63" s="40" t="s">
        <v>10</v>
      </c>
      <c r="C63" s="18">
        <f>SUM(C64:C65)</f>
        <v>284</v>
      </c>
      <c r="D63" s="19">
        <f>SUM(D64:D65)</f>
        <v>262</v>
      </c>
    </row>
    <row r="64" spans="1:4" x14ac:dyDescent="0.3">
      <c r="A64" s="41" t="s">
        <v>11</v>
      </c>
      <c r="B64" s="42" t="s">
        <v>10</v>
      </c>
      <c r="C64" s="22">
        <f>C69+C74+C79</f>
        <v>200</v>
      </c>
      <c r="D64" s="23">
        <f t="shared" ref="D64:D65" si="2">D69+D74+D79</f>
        <v>175</v>
      </c>
    </row>
    <row r="65" spans="1:4" x14ac:dyDescent="0.3">
      <c r="A65" s="41" t="s">
        <v>12</v>
      </c>
      <c r="B65" s="42" t="s">
        <v>10</v>
      </c>
      <c r="C65" s="22">
        <f t="shared" ref="C65" si="3">C70+C75+C80</f>
        <v>84</v>
      </c>
      <c r="D65" s="23">
        <f t="shared" si="2"/>
        <v>87</v>
      </c>
    </row>
    <row r="66" spans="1:4" x14ac:dyDescent="0.3">
      <c r="A66" s="24" t="s">
        <v>13</v>
      </c>
      <c r="B66" s="25" t="s">
        <v>10</v>
      </c>
      <c r="C66" s="34">
        <f>C65/C63</f>
        <v>0.29577464788732394</v>
      </c>
      <c r="D66" s="35">
        <f>D65/D63</f>
        <v>0.33206106870229007</v>
      </c>
    </row>
    <row r="67" spans="1:4" x14ac:dyDescent="0.3">
      <c r="A67" s="41"/>
      <c r="B67" s="42"/>
      <c r="C67" s="22"/>
      <c r="D67" s="28"/>
    </row>
    <row r="68" spans="1:4" x14ac:dyDescent="0.3">
      <c r="A68" s="41" t="s">
        <v>9</v>
      </c>
      <c r="B68" s="42" t="s">
        <v>35</v>
      </c>
      <c r="C68" s="22">
        <f>SUM(C69:C70)</f>
        <v>143</v>
      </c>
      <c r="D68" s="23">
        <f>SUM(D69:D70)</f>
        <v>139</v>
      </c>
    </row>
    <row r="69" spans="1:4" x14ac:dyDescent="0.3">
      <c r="A69" s="41" t="s">
        <v>11</v>
      </c>
      <c r="B69" s="42" t="s">
        <v>35</v>
      </c>
      <c r="C69" s="22">
        <v>97</v>
      </c>
      <c r="D69" s="23">
        <v>93</v>
      </c>
    </row>
    <row r="70" spans="1:4" x14ac:dyDescent="0.3">
      <c r="A70" s="41" t="s">
        <v>12</v>
      </c>
      <c r="B70" s="42" t="s">
        <v>35</v>
      </c>
      <c r="C70" s="22">
        <v>46</v>
      </c>
      <c r="D70" s="23">
        <v>46</v>
      </c>
    </row>
    <row r="71" spans="1:4" x14ac:dyDescent="0.3">
      <c r="A71" s="24" t="s">
        <v>41</v>
      </c>
      <c r="B71" s="25" t="s">
        <v>35</v>
      </c>
      <c r="C71" s="34">
        <f>C70/C68</f>
        <v>0.32167832167832167</v>
      </c>
      <c r="D71" s="36">
        <f>D70/D68</f>
        <v>0.33093525179856115</v>
      </c>
    </row>
    <row r="72" spans="1:4" x14ac:dyDescent="0.3">
      <c r="A72" s="41"/>
      <c r="B72" s="42"/>
      <c r="C72" s="22"/>
      <c r="D72" s="28"/>
    </row>
    <row r="73" spans="1:4" x14ac:dyDescent="0.3">
      <c r="A73" s="41" t="s">
        <v>9</v>
      </c>
      <c r="B73" s="42" t="s">
        <v>36</v>
      </c>
      <c r="C73" s="22">
        <f>SUM(C74:C75)</f>
        <v>40</v>
      </c>
      <c r="D73" s="23">
        <f>SUM(D74:D75)</f>
        <v>30</v>
      </c>
    </row>
    <row r="74" spans="1:4" x14ac:dyDescent="0.3">
      <c r="A74" s="41" t="s">
        <v>11</v>
      </c>
      <c r="B74" s="42" t="s">
        <v>36</v>
      </c>
      <c r="C74" s="22">
        <v>30</v>
      </c>
      <c r="D74" s="23">
        <v>21</v>
      </c>
    </row>
    <row r="75" spans="1:4" x14ac:dyDescent="0.3">
      <c r="A75" s="41" t="s">
        <v>12</v>
      </c>
      <c r="B75" s="42" t="s">
        <v>36</v>
      </c>
      <c r="C75" s="22">
        <v>10</v>
      </c>
      <c r="D75" s="23">
        <v>9</v>
      </c>
    </row>
    <row r="76" spans="1:4" x14ac:dyDescent="0.3">
      <c r="A76" s="24" t="s">
        <v>41</v>
      </c>
      <c r="B76" s="25" t="s">
        <v>36</v>
      </c>
      <c r="C76" s="34">
        <f>C75/C73</f>
        <v>0.25</v>
      </c>
      <c r="D76" s="36">
        <f>D75/D73</f>
        <v>0.3</v>
      </c>
    </row>
    <row r="77" spans="1:4" x14ac:dyDescent="0.3">
      <c r="A77" s="41"/>
      <c r="B77" s="42"/>
      <c r="C77" s="22"/>
      <c r="D77" s="28"/>
    </row>
    <row r="78" spans="1:4" x14ac:dyDescent="0.3">
      <c r="A78" s="41" t="s">
        <v>9</v>
      </c>
      <c r="B78" s="42" t="s">
        <v>37</v>
      </c>
      <c r="C78" s="22">
        <f>SUM(C79:C80)</f>
        <v>101</v>
      </c>
      <c r="D78" s="23">
        <f>SUM(D79:D80)</f>
        <v>93</v>
      </c>
    </row>
    <row r="79" spans="1:4" x14ac:dyDescent="0.3">
      <c r="A79" s="41" t="s">
        <v>11</v>
      </c>
      <c r="B79" s="42" t="s">
        <v>37</v>
      </c>
      <c r="C79" s="22">
        <v>73</v>
      </c>
      <c r="D79" s="23">
        <v>61</v>
      </c>
    </row>
    <row r="80" spans="1:4" x14ac:dyDescent="0.3">
      <c r="A80" s="41" t="s">
        <v>12</v>
      </c>
      <c r="B80" s="42" t="s">
        <v>37</v>
      </c>
      <c r="C80" s="22">
        <v>28</v>
      </c>
      <c r="D80" s="23">
        <v>32</v>
      </c>
    </row>
    <row r="81" spans="1:4" ht="32.75" customHeight="1" thickBot="1" x14ac:dyDescent="0.35">
      <c r="A81" s="30" t="s">
        <v>13</v>
      </c>
      <c r="B81" s="31" t="s">
        <v>37</v>
      </c>
      <c r="C81" s="37">
        <f>C80/C78</f>
        <v>0.27722772277227725</v>
      </c>
      <c r="D81" s="38">
        <f>D80/D78</f>
        <v>0.34408602150537637</v>
      </c>
    </row>
    <row r="82" spans="1:4" ht="14.5" thickTop="1" x14ac:dyDescent="0.3"/>
    <row r="84" spans="1:4" ht="18.5" thickBot="1" x14ac:dyDescent="0.45">
      <c r="A84" s="77" t="s">
        <v>17</v>
      </c>
    </row>
    <row r="85" spans="1:4" ht="15" thickTop="1" thickBot="1" x14ac:dyDescent="0.35">
      <c r="A85" s="12" t="s">
        <v>34</v>
      </c>
      <c r="B85" s="13" t="s">
        <v>8</v>
      </c>
      <c r="C85" s="13">
        <v>2021</v>
      </c>
      <c r="D85" s="14">
        <v>2022</v>
      </c>
    </row>
    <row r="86" spans="1:4" ht="14.5" thickTop="1" x14ac:dyDescent="0.3">
      <c r="A86" s="16" t="s">
        <v>43</v>
      </c>
      <c r="B86" s="17" t="s">
        <v>35</v>
      </c>
      <c r="C86" s="43">
        <v>82882</v>
      </c>
      <c r="D86" s="44">
        <v>76281</v>
      </c>
    </row>
    <row r="87" spans="1:4" x14ac:dyDescent="0.3">
      <c r="A87" s="20" t="s">
        <v>44</v>
      </c>
      <c r="B87" s="21" t="s">
        <v>35</v>
      </c>
      <c r="C87" s="45">
        <v>66813</v>
      </c>
      <c r="D87" s="46">
        <v>62834</v>
      </c>
    </row>
    <row r="88" spans="1:4" x14ac:dyDescent="0.3">
      <c r="A88" s="24" t="s">
        <v>42</v>
      </c>
      <c r="B88" s="25" t="s">
        <v>35</v>
      </c>
      <c r="C88" s="47">
        <f>AVERAGE(C86:C87)</f>
        <v>74847.5</v>
      </c>
      <c r="D88" s="48">
        <v>71625</v>
      </c>
    </row>
    <row r="89" spans="1:4" x14ac:dyDescent="0.3">
      <c r="A89" s="20"/>
      <c r="B89" s="21"/>
      <c r="C89" s="22"/>
      <c r="D89" s="28"/>
    </row>
    <row r="90" spans="1:4" x14ac:dyDescent="0.3">
      <c r="A90" s="20" t="s">
        <v>43</v>
      </c>
      <c r="B90" s="21" t="s">
        <v>66</v>
      </c>
      <c r="C90" s="45"/>
      <c r="D90" s="46">
        <v>13397.999319308999</v>
      </c>
    </row>
    <row r="91" spans="1:4" x14ac:dyDescent="0.3">
      <c r="A91" s="20" t="s">
        <v>44</v>
      </c>
      <c r="B91" s="21" t="s">
        <v>66</v>
      </c>
      <c r="C91" s="45"/>
      <c r="D91" s="46">
        <v>9502.3970354590001</v>
      </c>
    </row>
    <row r="92" spans="1:4" x14ac:dyDescent="0.3">
      <c r="A92" s="24" t="s">
        <v>42</v>
      </c>
      <c r="B92" s="25" t="s">
        <v>66</v>
      </c>
      <c r="C92" s="47"/>
      <c r="D92" s="48">
        <v>12047</v>
      </c>
    </row>
    <row r="93" spans="1:4" x14ac:dyDescent="0.3">
      <c r="A93" s="20"/>
      <c r="B93" s="21"/>
      <c r="C93" s="22"/>
      <c r="D93" s="28"/>
    </row>
    <row r="94" spans="1:4" x14ac:dyDescent="0.3">
      <c r="A94" s="20" t="s">
        <v>43</v>
      </c>
      <c r="B94" s="21" t="s">
        <v>67</v>
      </c>
      <c r="C94" s="45">
        <v>51500</v>
      </c>
      <c r="D94" s="46">
        <v>51848</v>
      </c>
    </row>
    <row r="95" spans="1:4" x14ac:dyDescent="0.3">
      <c r="A95" s="20" t="s">
        <v>44</v>
      </c>
      <c r="B95" s="21" t="s">
        <v>67</v>
      </c>
      <c r="C95" s="45">
        <v>48000</v>
      </c>
      <c r="D95" s="46">
        <v>49483</v>
      </c>
    </row>
    <row r="96" spans="1:4" ht="14.5" thickBot="1" x14ac:dyDescent="0.35">
      <c r="A96" s="30" t="s">
        <v>42</v>
      </c>
      <c r="B96" s="31" t="s">
        <v>67</v>
      </c>
      <c r="C96" s="49">
        <v>50300</v>
      </c>
      <c r="D96" s="50">
        <v>51026</v>
      </c>
    </row>
    <row r="97" spans="1:6" ht="14.5" thickTop="1" x14ac:dyDescent="0.3"/>
    <row r="98" spans="1:6" ht="18.5" thickBot="1" x14ac:dyDescent="0.45">
      <c r="A98" s="77" t="s">
        <v>33</v>
      </c>
    </row>
    <row r="99" spans="1:6" ht="15" thickTop="1" thickBot="1" x14ac:dyDescent="0.35">
      <c r="A99" s="12" t="s">
        <v>34</v>
      </c>
      <c r="B99" s="13" t="s">
        <v>8</v>
      </c>
      <c r="C99" s="13">
        <v>2021</v>
      </c>
      <c r="D99" s="14">
        <v>2022</v>
      </c>
    </row>
    <row r="100" spans="1:6" ht="14.5" thickTop="1" x14ac:dyDescent="0.3">
      <c r="A100" s="16" t="s">
        <v>4</v>
      </c>
      <c r="B100" s="17" t="s">
        <v>10</v>
      </c>
      <c r="C100" s="18">
        <f>C104+C108+C112</f>
        <v>163</v>
      </c>
      <c r="D100" s="19">
        <f t="shared" ref="D100:D101" si="4">D104+D108+D112</f>
        <v>188</v>
      </c>
    </row>
    <row r="101" spans="1:6" x14ac:dyDescent="0.3">
      <c r="A101" s="20" t="s">
        <v>3</v>
      </c>
      <c r="B101" s="21" t="s">
        <v>10</v>
      </c>
      <c r="C101" s="22">
        <f t="shared" ref="C101" si="5">C105+C109+C113</f>
        <v>148</v>
      </c>
      <c r="D101" s="23">
        <f t="shared" si="4"/>
        <v>150</v>
      </c>
    </row>
    <row r="102" spans="1:6" x14ac:dyDescent="0.3">
      <c r="A102" s="24" t="s">
        <v>50</v>
      </c>
      <c r="B102" s="25" t="s">
        <v>10</v>
      </c>
      <c r="C102" s="51">
        <v>0.1401</v>
      </c>
      <c r="D102" s="52">
        <v>0.14530000000000001</v>
      </c>
      <c r="F102" s="53"/>
    </row>
    <row r="103" spans="1:6" x14ac:dyDescent="0.3">
      <c r="A103" s="20"/>
      <c r="B103" s="21"/>
      <c r="C103" s="22"/>
      <c r="D103" s="28"/>
    </row>
    <row r="104" spans="1:6" x14ac:dyDescent="0.3">
      <c r="A104" s="20" t="s">
        <v>4</v>
      </c>
      <c r="B104" s="21" t="s">
        <v>35</v>
      </c>
      <c r="C104" s="22">
        <v>70</v>
      </c>
      <c r="D104" s="23">
        <v>92</v>
      </c>
    </row>
    <row r="105" spans="1:6" x14ac:dyDescent="0.3">
      <c r="A105" s="20" t="s">
        <v>3</v>
      </c>
      <c r="B105" s="21" t="s">
        <v>35</v>
      </c>
      <c r="C105" s="22">
        <v>54</v>
      </c>
      <c r="D105" s="23">
        <v>85</v>
      </c>
    </row>
    <row r="106" spans="1:6" x14ac:dyDescent="0.3">
      <c r="A106" s="24" t="s">
        <v>50</v>
      </c>
      <c r="B106" s="25" t="s">
        <v>35</v>
      </c>
      <c r="C106" s="51">
        <v>0.1021</v>
      </c>
      <c r="D106" s="52">
        <v>0.14269999999999999</v>
      </c>
    </row>
    <row r="107" spans="1:6" x14ac:dyDescent="0.3">
      <c r="A107" s="20"/>
      <c r="B107" s="21"/>
      <c r="C107" s="22"/>
      <c r="D107" s="28"/>
    </row>
    <row r="108" spans="1:6" x14ac:dyDescent="0.3">
      <c r="A108" s="20" t="s">
        <v>4</v>
      </c>
      <c r="B108" s="21" t="s">
        <v>36</v>
      </c>
      <c r="C108" s="22">
        <v>12</v>
      </c>
      <c r="D108" s="23">
        <v>17</v>
      </c>
    </row>
    <row r="109" spans="1:6" x14ac:dyDescent="0.3">
      <c r="A109" s="20" t="s">
        <v>3</v>
      </c>
      <c r="B109" s="21" t="s">
        <v>36</v>
      </c>
      <c r="C109" s="22">
        <v>20</v>
      </c>
      <c r="D109" s="23">
        <v>24</v>
      </c>
    </row>
    <row r="110" spans="1:6" x14ac:dyDescent="0.3">
      <c r="A110" s="24" t="s">
        <v>50</v>
      </c>
      <c r="B110" s="25" t="s">
        <v>36</v>
      </c>
      <c r="C110" s="51">
        <v>0.1212</v>
      </c>
      <c r="D110" s="52">
        <v>0.14749999999999999</v>
      </c>
    </row>
    <row r="111" spans="1:6" x14ac:dyDescent="0.3">
      <c r="A111" s="20"/>
      <c r="B111" s="21"/>
      <c r="C111" s="22"/>
      <c r="D111" s="28"/>
    </row>
    <row r="112" spans="1:6" x14ac:dyDescent="0.3">
      <c r="A112" s="20" t="s">
        <v>4</v>
      </c>
      <c r="B112" s="21" t="s">
        <v>37</v>
      </c>
      <c r="C112" s="22">
        <v>81</v>
      </c>
      <c r="D112" s="28">
        <v>79</v>
      </c>
    </row>
    <row r="113" spans="1:4" x14ac:dyDescent="0.3">
      <c r="A113" s="20" t="s">
        <v>3</v>
      </c>
      <c r="B113" s="21" t="s">
        <v>37</v>
      </c>
      <c r="C113" s="22">
        <v>74</v>
      </c>
      <c r="D113" s="28">
        <v>41</v>
      </c>
    </row>
    <row r="114" spans="1:4" ht="14.5" thickBot="1" x14ac:dyDescent="0.35">
      <c r="A114" s="30" t="s">
        <v>50</v>
      </c>
      <c r="B114" s="31" t="s">
        <v>37</v>
      </c>
      <c r="C114" s="54">
        <v>0.17349999999999999</v>
      </c>
      <c r="D114" s="55">
        <v>0.15260000000000001</v>
      </c>
    </row>
    <row r="115" spans="1:4" ht="14.5" thickTop="1" x14ac:dyDescent="0.3"/>
    <row r="116" spans="1:4" ht="18.5" thickBot="1" x14ac:dyDescent="0.45">
      <c r="A116" s="77" t="s">
        <v>1</v>
      </c>
    </row>
    <row r="117" spans="1:4" ht="15" thickTop="1" thickBot="1" x14ac:dyDescent="0.35">
      <c r="A117" s="12" t="s">
        <v>34</v>
      </c>
      <c r="B117" s="13" t="s">
        <v>8</v>
      </c>
      <c r="C117" s="13">
        <v>2021</v>
      </c>
      <c r="D117" s="14">
        <v>2022</v>
      </c>
    </row>
    <row r="118" spans="1:4" ht="14.5" thickTop="1" x14ac:dyDescent="0.3">
      <c r="A118" s="16" t="s">
        <v>51</v>
      </c>
      <c r="B118" s="17" t="s">
        <v>10</v>
      </c>
      <c r="C118" s="18">
        <f>C121+C124+C127</f>
        <v>6716</v>
      </c>
      <c r="D118" s="19">
        <f>D121+D124+D127</f>
        <v>7519</v>
      </c>
    </row>
    <row r="119" spans="1:4" x14ac:dyDescent="0.3">
      <c r="A119" s="24" t="s">
        <v>52</v>
      </c>
      <c r="B119" s="25" t="s">
        <v>10</v>
      </c>
      <c r="C119" s="56">
        <v>14.76043956043956</v>
      </c>
      <c r="D119" s="57">
        <v>8.9618593563766389</v>
      </c>
    </row>
    <row r="120" spans="1:4" x14ac:dyDescent="0.3">
      <c r="A120" s="20"/>
      <c r="B120" s="21"/>
      <c r="C120" s="22"/>
      <c r="D120" s="28"/>
    </row>
    <row r="121" spans="1:4" x14ac:dyDescent="0.3">
      <c r="A121" s="20" t="s">
        <v>51</v>
      </c>
      <c r="B121" s="21" t="s">
        <v>35</v>
      </c>
      <c r="C121" s="22">
        <v>4776.5</v>
      </c>
      <c r="D121" s="28">
        <v>4451</v>
      </c>
    </row>
    <row r="122" spans="1:4" x14ac:dyDescent="0.3">
      <c r="A122" s="24" t="s">
        <v>52</v>
      </c>
      <c r="B122" s="25" t="s">
        <v>35</v>
      </c>
      <c r="C122" s="56">
        <v>17.822761194029852</v>
      </c>
      <c r="D122" s="57">
        <v>8.4619771863117865</v>
      </c>
    </row>
    <row r="123" spans="1:4" x14ac:dyDescent="0.3">
      <c r="A123" s="20"/>
      <c r="B123" s="21"/>
      <c r="C123" s="22"/>
      <c r="D123" s="28"/>
    </row>
    <row r="124" spans="1:4" x14ac:dyDescent="0.3">
      <c r="A124" s="20" t="s">
        <v>51</v>
      </c>
      <c r="B124" s="21" t="s">
        <v>36</v>
      </c>
      <c r="C124" s="22">
        <v>278</v>
      </c>
      <c r="D124" s="28">
        <v>1920</v>
      </c>
    </row>
    <row r="125" spans="1:4" x14ac:dyDescent="0.3">
      <c r="A125" s="24" t="s">
        <v>52</v>
      </c>
      <c r="B125" s="25" t="s">
        <v>36</v>
      </c>
      <c r="C125" s="56">
        <v>9.9285714285714288</v>
      </c>
      <c r="D125" s="57">
        <v>11.77914110429448</v>
      </c>
    </row>
    <row r="126" spans="1:4" x14ac:dyDescent="0.3">
      <c r="A126" s="20"/>
      <c r="B126" s="21"/>
      <c r="C126" s="22"/>
      <c r="D126" s="28"/>
    </row>
    <row r="127" spans="1:4" x14ac:dyDescent="0.3">
      <c r="A127" s="20" t="s">
        <v>51</v>
      </c>
      <c r="B127" s="21" t="s">
        <v>37</v>
      </c>
      <c r="C127" s="22">
        <v>1661.5</v>
      </c>
      <c r="D127" s="28">
        <v>1148</v>
      </c>
    </row>
    <row r="128" spans="1:4" ht="14.5" thickBot="1" x14ac:dyDescent="0.35">
      <c r="A128" s="30" t="s">
        <v>52</v>
      </c>
      <c r="B128" s="31" t="s">
        <v>37</v>
      </c>
      <c r="C128" s="58">
        <v>10.449685534591195</v>
      </c>
      <c r="D128" s="59">
        <v>7.6533333333333333</v>
      </c>
    </row>
    <row r="129" ht="14.5" thickTop="1" x14ac:dyDescent="0.3"/>
  </sheetData>
  <pageMargins left="0.7" right="0.7" top="0.75" bottom="0.75" header="0.3" footer="0.3"/>
  <pageSetup scale="48" orientation="landscape" r:id="rId1"/>
  <rowBreaks count="1" manualBreakCount="1">
    <brk id="6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2AB81-472E-4AC2-90A1-E7D607275E87}">
  <dimension ref="A10:F32"/>
  <sheetViews>
    <sheetView view="pageBreakPreview" zoomScale="60" zoomScaleNormal="80" workbookViewId="0">
      <selection activeCell="K18" sqref="K18"/>
    </sheetView>
  </sheetViews>
  <sheetFormatPr defaultColWidth="8.81640625" defaultRowHeight="14.5" x14ac:dyDescent="0.35"/>
  <cols>
    <col min="1" max="1" width="32.453125" style="1" customWidth="1"/>
    <col min="2" max="2" width="45" style="1" customWidth="1"/>
    <col min="3" max="3" width="13.81640625" style="1" bestFit="1" customWidth="1"/>
    <col min="4" max="4" width="14.81640625" style="1" customWidth="1"/>
    <col min="5" max="16384" width="8.81640625" style="1"/>
  </cols>
  <sheetData>
    <row r="10" spans="1:4" s="79" customFormat="1" ht="15" thickBot="1" x14ac:dyDescent="0.4"/>
    <row r="11" spans="1:4" ht="15" thickTop="1" x14ac:dyDescent="0.35">
      <c r="A11" s="81" t="s">
        <v>8</v>
      </c>
      <c r="B11" s="83" t="s">
        <v>7</v>
      </c>
      <c r="C11" s="83" t="s">
        <v>20</v>
      </c>
      <c r="D11" s="85"/>
    </row>
    <row r="12" spans="1:4" ht="15" thickBot="1" x14ac:dyDescent="0.4">
      <c r="A12" s="82"/>
      <c r="B12" s="84"/>
      <c r="C12" s="60">
        <v>2021</v>
      </c>
      <c r="D12" s="61">
        <v>2022</v>
      </c>
    </row>
    <row r="13" spans="1:4" ht="15" thickTop="1" x14ac:dyDescent="0.35">
      <c r="A13" s="86" t="s">
        <v>64</v>
      </c>
      <c r="B13" s="62" t="s">
        <v>21</v>
      </c>
      <c r="C13" s="43">
        <v>74.5</v>
      </c>
      <c r="D13" s="19">
        <v>38.950000000000003</v>
      </c>
    </row>
    <row r="14" spans="1:4" x14ac:dyDescent="0.35">
      <c r="A14" s="80"/>
      <c r="B14" s="63" t="s">
        <v>22</v>
      </c>
      <c r="C14" s="45">
        <v>59.7</v>
      </c>
      <c r="D14" s="46">
        <v>80.53</v>
      </c>
    </row>
    <row r="15" spans="1:4" x14ac:dyDescent="0.35">
      <c r="A15" s="80"/>
      <c r="B15" s="63" t="s">
        <v>23</v>
      </c>
      <c r="C15" s="45">
        <v>369.57</v>
      </c>
      <c r="D15" s="46">
        <v>286.77</v>
      </c>
    </row>
    <row r="16" spans="1:4" x14ac:dyDescent="0.35">
      <c r="A16" s="80" t="s">
        <v>24</v>
      </c>
      <c r="B16" s="63" t="s">
        <v>25</v>
      </c>
      <c r="C16" s="45">
        <v>6128.48</v>
      </c>
      <c r="D16" s="46">
        <v>5812.88</v>
      </c>
    </row>
    <row r="17" spans="1:6" x14ac:dyDescent="0.35">
      <c r="A17" s="80"/>
      <c r="B17" s="63" t="s">
        <v>26</v>
      </c>
      <c r="C17" s="45">
        <v>2.0499999999999998</v>
      </c>
      <c r="D17" s="46">
        <v>11</v>
      </c>
    </row>
    <row r="18" spans="1:6" x14ac:dyDescent="0.35">
      <c r="A18" s="24"/>
      <c r="B18" s="64" t="s">
        <v>58</v>
      </c>
      <c r="C18" s="65">
        <f>SUM(C13:C17)</f>
        <v>6634.3</v>
      </c>
      <c r="D18" s="66">
        <f>SUM(D13:D17)</f>
        <v>6230.13</v>
      </c>
    </row>
    <row r="19" spans="1:6" ht="15" customHeight="1" x14ac:dyDescent="0.35">
      <c r="A19" s="80" t="s">
        <v>62</v>
      </c>
      <c r="B19" s="63" t="s">
        <v>27</v>
      </c>
      <c r="C19" s="45">
        <v>696</v>
      </c>
      <c r="D19" s="46">
        <v>919.5</v>
      </c>
      <c r="F19" s="9"/>
    </row>
    <row r="20" spans="1:6" x14ac:dyDescent="0.35">
      <c r="A20" s="80"/>
      <c r="B20" s="63" t="s">
        <v>6</v>
      </c>
      <c r="C20" s="45">
        <v>45.21</v>
      </c>
      <c r="D20" s="46">
        <v>39</v>
      </c>
      <c r="F20" s="9"/>
    </row>
    <row r="21" spans="1:6" x14ac:dyDescent="0.35">
      <c r="A21" s="80"/>
      <c r="B21" s="63" t="s">
        <v>28</v>
      </c>
      <c r="C21" s="45">
        <v>1585.32</v>
      </c>
      <c r="D21" s="46">
        <v>578.57000000000005</v>
      </c>
      <c r="F21" s="10"/>
    </row>
    <row r="22" spans="1:6" x14ac:dyDescent="0.35">
      <c r="A22" s="80"/>
      <c r="B22" s="63" t="s">
        <v>29</v>
      </c>
      <c r="C22" s="45">
        <v>99.21</v>
      </c>
      <c r="D22" s="46">
        <v>184.95</v>
      </c>
      <c r="F22" s="9"/>
    </row>
    <row r="23" spans="1:6" x14ac:dyDescent="0.35">
      <c r="A23" s="80"/>
      <c r="B23" s="67" t="s">
        <v>30</v>
      </c>
      <c r="C23" s="45">
        <v>331.12</v>
      </c>
      <c r="D23" s="46">
        <v>744.91</v>
      </c>
      <c r="F23" s="10"/>
    </row>
    <row r="24" spans="1:6" x14ac:dyDescent="0.35">
      <c r="A24" s="80"/>
      <c r="B24" s="68" t="s">
        <v>31</v>
      </c>
      <c r="C24" s="45">
        <v>7.0000000000000007E-2</v>
      </c>
      <c r="D24" s="46">
        <v>0.57999999999999996</v>
      </c>
      <c r="F24" s="9"/>
    </row>
    <row r="25" spans="1:6" x14ac:dyDescent="0.35">
      <c r="A25" s="80"/>
      <c r="B25" s="63" t="s">
        <v>32</v>
      </c>
      <c r="C25" s="45">
        <v>1.53</v>
      </c>
      <c r="D25" s="46">
        <v>2.5099999999999998</v>
      </c>
      <c r="F25" s="10"/>
    </row>
    <row r="26" spans="1:6" x14ac:dyDescent="0.35">
      <c r="A26" s="80"/>
      <c r="B26" s="63" t="s">
        <v>65</v>
      </c>
      <c r="C26" s="45"/>
      <c r="D26" s="46">
        <v>180</v>
      </c>
      <c r="F26" s="10"/>
    </row>
    <row r="27" spans="1:6" ht="15" customHeight="1" x14ac:dyDescent="0.35">
      <c r="A27" s="80"/>
      <c r="B27" s="69" t="s">
        <v>60</v>
      </c>
      <c r="C27" s="45">
        <v>85643</v>
      </c>
      <c r="D27" s="46">
        <v>81200</v>
      </c>
      <c r="F27" s="9"/>
    </row>
    <row r="28" spans="1:6" x14ac:dyDescent="0.35">
      <c r="A28" s="80"/>
      <c r="B28" s="69" t="s">
        <v>61</v>
      </c>
      <c r="C28" s="45">
        <v>11183</v>
      </c>
      <c r="D28" s="46">
        <v>11183</v>
      </c>
      <c r="F28" s="9"/>
    </row>
    <row r="29" spans="1:6" x14ac:dyDescent="0.35">
      <c r="A29" s="24"/>
      <c r="B29" s="64" t="s">
        <v>59</v>
      </c>
      <c r="C29" s="65">
        <f>SUM(C19:C28)</f>
        <v>99584.46</v>
      </c>
      <c r="D29" s="66">
        <f>SUM(D19:D28)</f>
        <v>95033.02</v>
      </c>
    </row>
    <row r="30" spans="1:6" ht="9.75" customHeight="1" x14ac:dyDescent="0.35">
      <c r="A30" s="7"/>
      <c r="B30" s="3"/>
      <c r="C30" s="3"/>
      <c r="D30" s="8"/>
    </row>
    <row r="31" spans="1:6" ht="15" thickBot="1" x14ac:dyDescent="0.4">
      <c r="A31" s="2"/>
      <c r="B31" s="4" t="s">
        <v>63</v>
      </c>
      <c r="C31" s="5">
        <f>C18+C29</f>
        <v>106218.76000000001</v>
      </c>
      <c r="D31" s="6">
        <f>D18+D29</f>
        <v>101263.15000000001</v>
      </c>
    </row>
    <row r="32" spans="1:6" ht="15" thickTop="1" x14ac:dyDescent="0.35"/>
  </sheetData>
  <mergeCells count="6">
    <mergeCell ref="A16:A17"/>
    <mergeCell ref="A19:A28"/>
    <mergeCell ref="A11:A12"/>
    <mergeCell ref="B11:B12"/>
    <mergeCell ref="C11:D11"/>
    <mergeCell ref="A13:A15"/>
  </mergeCells>
  <pageMargins left="0.7" right="0.7" top="0.75" bottom="0.75" header="0.3" footer="0.3"/>
  <pageSetup scale="6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39BCC4-D545-4C96-99E0-798AF8A8E7B5}">
  <dimension ref="A9:D14"/>
  <sheetViews>
    <sheetView view="pageBreakPreview" zoomScale="60" zoomScaleNormal="100" workbookViewId="0">
      <selection activeCell="A19" sqref="A19"/>
    </sheetView>
  </sheetViews>
  <sheetFormatPr defaultColWidth="28.81640625" defaultRowHeight="14" x14ac:dyDescent="0.3"/>
  <cols>
    <col min="1" max="1" width="71.453125" style="11" customWidth="1"/>
    <col min="2" max="3" width="28.81640625" style="11"/>
    <col min="4" max="4" width="35.81640625" style="11" customWidth="1"/>
    <col min="5" max="5" width="44.453125" style="11" customWidth="1"/>
    <col min="6" max="16384" width="28.81640625" style="11"/>
  </cols>
  <sheetData>
    <row r="9" spans="1:4" ht="14.5" thickBot="1" x14ac:dyDescent="0.35"/>
    <row r="10" spans="1:4" ht="15" thickTop="1" thickBot="1" x14ac:dyDescent="0.35">
      <c r="A10" s="12" t="s">
        <v>34</v>
      </c>
      <c r="B10" s="13" t="s">
        <v>8</v>
      </c>
      <c r="C10" s="13">
        <v>2021</v>
      </c>
      <c r="D10" s="14">
        <v>2022</v>
      </c>
    </row>
    <row r="11" spans="1:4" ht="14.5" thickTop="1" x14ac:dyDescent="0.3">
      <c r="A11" s="16" t="s">
        <v>53</v>
      </c>
      <c r="B11" s="17" t="s">
        <v>10</v>
      </c>
      <c r="C11" s="18">
        <v>10</v>
      </c>
      <c r="D11" s="19">
        <v>8</v>
      </c>
    </row>
    <row r="12" spans="1:4" x14ac:dyDescent="0.3">
      <c r="A12" s="20" t="s">
        <v>54</v>
      </c>
      <c r="B12" s="21" t="s">
        <v>10</v>
      </c>
      <c r="C12" s="22">
        <v>10</v>
      </c>
      <c r="D12" s="23">
        <v>8</v>
      </c>
    </row>
    <row r="13" spans="1:4" ht="14.5" thickBot="1" x14ac:dyDescent="0.35">
      <c r="A13" s="70" t="s">
        <v>5</v>
      </c>
      <c r="B13" s="71" t="s">
        <v>10</v>
      </c>
      <c r="C13" s="72">
        <v>1</v>
      </c>
      <c r="D13" s="73">
        <v>1</v>
      </c>
    </row>
    <row r="14" spans="1:4" ht="14.5" thickTop="1" x14ac:dyDescent="0.3"/>
  </sheetData>
  <pageMargins left="0.7" right="0.7" top="0.75" bottom="0.75" header="0.3" footer="0.3"/>
  <pageSetup scale="74"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9045B-027D-47C5-AF92-5C7B989B437B}">
  <dimension ref="A8:D13"/>
  <sheetViews>
    <sheetView view="pageBreakPreview" zoomScale="60" zoomScaleNormal="100" workbookViewId="0">
      <selection activeCell="A16" sqref="A16"/>
    </sheetView>
  </sheetViews>
  <sheetFormatPr defaultColWidth="35.81640625" defaultRowHeight="14" x14ac:dyDescent="0.3"/>
  <cols>
    <col min="1" max="1" width="61" style="11" customWidth="1"/>
    <col min="2" max="16384" width="35.81640625" style="11"/>
  </cols>
  <sheetData>
    <row r="8" spans="1:4" ht="14.5" thickBot="1" x14ac:dyDescent="0.35"/>
    <row r="9" spans="1:4" ht="15" thickTop="1" thickBot="1" x14ac:dyDescent="0.35">
      <c r="A9" s="12" t="s">
        <v>34</v>
      </c>
      <c r="B9" s="13" t="s">
        <v>8</v>
      </c>
      <c r="C9" s="13">
        <v>2021</v>
      </c>
      <c r="D9" s="14">
        <v>2022</v>
      </c>
    </row>
    <row r="10" spans="1:4" ht="14.5" thickTop="1" x14ac:dyDescent="0.3">
      <c r="A10" s="41" t="s">
        <v>56</v>
      </c>
      <c r="B10" s="42" t="s">
        <v>10</v>
      </c>
      <c r="C10" s="74">
        <v>2</v>
      </c>
      <c r="D10" s="75">
        <v>11</v>
      </c>
    </row>
    <row r="11" spans="1:4" x14ac:dyDescent="0.3">
      <c r="A11" s="41" t="s">
        <v>55</v>
      </c>
      <c r="B11" s="42" t="s">
        <v>10</v>
      </c>
      <c r="C11" s="74" t="s">
        <v>57</v>
      </c>
      <c r="D11" s="76">
        <v>0.92</v>
      </c>
    </row>
    <row r="12" spans="1:4" ht="14.5" thickBot="1" x14ac:dyDescent="0.35">
      <c r="A12" s="70" t="s">
        <v>0</v>
      </c>
      <c r="B12" s="71" t="s">
        <v>10</v>
      </c>
      <c r="C12" s="72">
        <v>0.30740000000000001</v>
      </c>
      <c r="D12" s="73">
        <v>0.36120000000000002</v>
      </c>
    </row>
    <row r="13" spans="1:4" ht="14.5" thickTop="1" x14ac:dyDescent="0.3"/>
  </sheetData>
  <pageMargins left="0.7" right="0.7" top="0.75" bottom="0.75" header="0.3" footer="0.3"/>
  <pageSetup scale="72"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610ddac0-6fc5-49df-af7f-96d2df4d882b" xsi:nil="true"/>
    <lcf76f155ced4ddcb4097134ff3c332f xmlns="683dab01-2686-447c-97ec-bc67fb6c46c6">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ACC767485322746BA6008A4D5025F0A" ma:contentTypeVersion="17" ma:contentTypeDescription="Crée un document." ma:contentTypeScope="" ma:versionID="aabe729dd0262b7e108ed2e4f0588ec3">
  <xsd:schema xmlns:xsd="http://www.w3.org/2001/XMLSchema" xmlns:xs="http://www.w3.org/2001/XMLSchema" xmlns:p="http://schemas.microsoft.com/office/2006/metadata/properties" xmlns:ns2="683dab01-2686-447c-97ec-bc67fb6c46c6" xmlns:ns3="610ddac0-6fc5-49df-af7f-96d2df4d882b" targetNamespace="http://schemas.microsoft.com/office/2006/metadata/properties" ma:root="true" ma:fieldsID="55179426d4a9af450d9a2c775f6e950a" ns2:_="" ns3:_="">
    <xsd:import namespace="683dab01-2686-447c-97ec-bc67fb6c46c6"/>
    <xsd:import namespace="610ddac0-6fc5-49df-af7f-96d2df4d882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3dab01-2686-447c-97ec-bc67fb6c46c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Balises d’images" ma:readOnly="false" ma:fieldId="{5cf76f15-5ced-4ddc-b409-7134ff3c332f}" ma:taxonomyMulti="true" ma:sspId="3fad7815-e70a-4748-8a0b-26682e095d50"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dexed="true" ma:internalName="MediaServiceLocation" ma:readOnly="true">
      <xsd:simpleType>
        <xsd:restriction base="dms:Text"/>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10ddac0-6fc5-49df-af7f-96d2df4d882b" elementFormDefault="qualified">
    <xsd:import namespace="http://schemas.microsoft.com/office/2006/documentManagement/types"/>
    <xsd:import namespace="http://schemas.microsoft.com/office/infopath/2007/PartnerControls"/>
    <xsd:element name="SharedWithUsers" ma:index="17"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Partagé avec détails" ma:internalName="SharedWithDetails" ma:readOnly="true">
      <xsd:simpleType>
        <xsd:restriction base="dms:Note">
          <xsd:maxLength value="255"/>
        </xsd:restriction>
      </xsd:simpleType>
    </xsd:element>
    <xsd:element name="TaxCatchAll" ma:index="22" nillable="true" ma:displayName="Taxonomy Catch All Column" ma:hidden="true" ma:list="{b2a0a599-35fd-435e-80e9-fcd841da62a6}" ma:internalName="TaxCatchAll" ma:showField="CatchAllData" ma:web="610ddac0-6fc5-49df-af7f-96d2df4d882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7AE92FE-4C38-4EA9-B745-9D1CC0EF2511}">
  <ds:schemaRefs>
    <ds:schemaRef ds:uri="http://schemas.microsoft.com/sharepoint/v3/contenttype/forms"/>
  </ds:schemaRefs>
</ds:datastoreItem>
</file>

<file path=customXml/itemProps2.xml><?xml version="1.0" encoding="utf-8"?>
<ds:datastoreItem xmlns:ds="http://schemas.openxmlformats.org/officeDocument/2006/customXml" ds:itemID="{B6A93795-67CE-479F-B137-CBDFEA643918}">
  <ds:schemaRefs>
    <ds:schemaRef ds:uri="http://schemas.microsoft.com/office/2006/metadata/properties"/>
    <ds:schemaRef ds:uri="http://schemas.microsoft.com/office/infopath/2007/PartnerControls"/>
    <ds:schemaRef ds:uri="610ddac0-6fc5-49df-af7f-96d2df4d882b"/>
    <ds:schemaRef ds:uri="683dab01-2686-447c-97ec-bc67fb6c46c6"/>
  </ds:schemaRefs>
</ds:datastoreItem>
</file>

<file path=customXml/itemProps3.xml><?xml version="1.0" encoding="utf-8"?>
<ds:datastoreItem xmlns:ds="http://schemas.openxmlformats.org/officeDocument/2006/customXml" ds:itemID="{92D858D2-FC95-4E87-8280-5E228D4D062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Social</vt:lpstr>
      <vt:lpstr>Carbon footprint</vt:lpstr>
      <vt:lpstr>Sustainable procurement</vt:lpstr>
      <vt:lpstr>Ethics &amp; Cybersecurity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 Hetet Astrid</cp:lastModifiedBy>
  <cp:lastPrinted>2023-07-17T09:04:50Z</cp:lastPrinted>
  <dcterms:created xsi:type="dcterms:W3CDTF">2023-01-06T16:23:14Z</dcterms:created>
  <dcterms:modified xsi:type="dcterms:W3CDTF">2023-07-28T15:00:56Z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0x0101009ACC767485322746BA6008A4D5025F0A</vt:lpwstr>
  </property>
  <property fmtid="{D5CDD505-2E9C-101B-9397-08002B2CF9AE}" pid="3" name="MediaServiceImageTags">
    <vt:lpwstr/>
  </property>
</Properties>
</file>